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31" windowWidth="11925" windowHeight="5100" firstSheet="1" activeTab="1"/>
  </bookViews>
  <sheets>
    <sheet name="Bandwidth Planning Steps" sheetId="1" r:id="rId1"/>
    <sheet name="BW Planning Calculator" sheetId="2" r:id="rId2"/>
    <sheet name="Estimated Available BW &amp; Max BW" sheetId="3" r:id="rId3"/>
    <sheet name="Burst Buffer Calculator" sheetId="4" r:id="rId4"/>
    <sheet name="Bandwidth &amp; Settings Guidelines" sheetId="5" r:id="rId5"/>
  </sheets>
  <definedNames/>
  <calcPr fullCalcOnLoad="1"/>
</workbook>
</file>

<file path=xl/sharedStrings.xml><?xml version="1.0" encoding="utf-8"?>
<sst xmlns="http://schemas.openxmlformats.org/spreadsheetml/2006/main" count="511" uniqueCount="252">
  <si>
    <t>MTU</t>
  </si>
  <si>
    <t>Bytes</t>
  </si>
  <si>
    <t xml:space="preserve"> </t>
  </si>
  <si>
    <t xml:space="preserve">  </t>
  </si>
  <si>
    <t>Packets</t>
  </si>
  <si>
    <t>Maximum Initial Image Quality</t>
  </si>
  <si>
    <t>Minimum Image Quality</t>
  </si>
  <si>
    <t>Maximum Frame Rate</t>
  </si>
  <si>
    <t>&lt;250kbps</t>
  </si>
  <si>
    <t>Mbps</t>
  </si>
  <si>
    <t xml:space="preserve">Network loading </t>
  </si>
  <si>
    <t># Simultaneous Users</t>
  </si>
  <si>
    <t>Entered Data</t>
  </si>
  <si>
    <t>Results</t>
  </si>
  <si>
    <t>Required Bandwidth</t>
  </si>
  <si>
    <t>Kbps</t>
  </si>
  <si>
    <t xml:space="preserve"> - Simultaneous Users</t>
  </si>
  <si>
    <t xml:space="preserve"> - Simultaneous Video</t>
  </si>
  <si>
    <t>Task Worker</t>
  </si>
  <si>
    <t>Advanced Office</t>
  </si>
  <si>
    <t xml:space="preserve">Office Productivity </t>
  </si>
  <si>
    <t xml:space="preserve">Basic Office </t>
  </si>
  <si>
    <t>Power User - Video</t>
  </si>
  <si>
    <t>Power User - CAD</t>
  </si>
  <si>
    <t xml:space="preserve">Basic Office and Web </t>
  </si>
  <si>
    <t>360p</t>
  </si>
  <si>
    <t>480p</t>
  </si>
  <si>
    <t>720p</t>
  </si>
  <si>
    <t>1080p</t>
  </si>
  <si>
    <t xml:space="preserve">Static image analysis </t>
  </si>
  <si>
    <t>Video Usage</t>
  </si>
  <si>
    <t xml:space="preserve">Occasional </t>
  </si>
  <si>
    <t>Frequent</t>
  </si>
  <si>
    <t>Video Resolution</t>
  </si>
  <si>
    <t>Fast window switching</t>
  </si>
  <si>
    <t>Extreme User</t>
  </si>
  <si>
    <t>a</t>
  </si>
  <si>
    <t xml:space="preserve">3D Graphics (CAD, Digital Content Creation, or equivalent tool) </t>
  </si>
  <si>
    <t>Sample Virtual Desktop User Categories</t>
  </si>
  <si>
    <t>Simple Screen Data/Text Entry</t>
  </si>
  <si>
    <t>General Office</t>
  </si>
  <si>
    <t>Example Virtual Desktop User Categories</t>
  </si>
  <si>
    <t>Burst Buffer time</t>
  </si>
  <si>
    <t>ms</t>
  </si>
  <si>
    <t>Link Rate</t>
  </si>
  <si>
    <t xml:space="preserve">Buffer depth </t>
  </si>
  <si>
    <t>kbit</t>
  </si>
  <si>
    <t>kByte</t>
  </si>
  <si>
    <t>kbps</t>
  </si>
  <si>
    <t xml:space="preserve">Buffer Depth </t>
  </si>
  <si>
    <t>Burst buffer time</t>
  </si>
  <si>
    <t>Datacenter</t>
  </si>
  <si>
    <t xml:space="preserve">Link Bandwidth </t>
  </si>
  <si>
    <t xml:space="preserve">Bandwidth available for PCoIP </t>
  </si>
  <si>
    <t>It is recommended that 50-100ms of buffer is set for each network device (assumes one device congested at a given time for a given network path)</t>
  </si>
  <si>
    <t>Burst Buffer Time Calculator</t>
  </si>
  <si>
    <t>Burst Buffer Depth Calculator</t>
  </si>
  <si>
    <t xml:space="preserve">Delta Bandwidth </t>
  </si>
  <si>
    <t xml:space="preserve"> - Required bandwidth per user</t>
  </si>
  <si>
    <t xml:space="preserve"># Simultaneous Users Watching Videos </t>
  </si>
  <si>
    <t>450 kbps</t>
  </si>
  <si>
    <t>200 kbps</t>
  </si>
  <si>
    <t>90 kbps</t>
  </si>
  <si>
    <t>disable audio *</t>
  </si>
  <si>
    <t>Enter the MTU.  Note sessions involving VMware View hosts and PCoIP zero clients, or VMware View Clients will have a MTU set for 1300 bytes.  Sessions involving a PCoIP hardware host and hardware zero clients will have a MTU of 1400 bytes</t>
  </si>
  <si>
    <t>Enter the desired burst buffer time.  Recommend between 50-100ms of buffer is set for each network device (assumes one device congested at a given time for a given network path) If you expect more than one network device to be congested at any time within a network path, reduce the buffer depth accordingly (ie if planning for 100ms buffer depth on a single device, plan for 50ms buffer depth if you expect 2 network devices to be congested at a time)</t>
  </si>
  <si>
    <t xml:space="preserve">Alternative calculator to determine how much packets could be delayed based on the buffer packet depth. </t>
  </si>
  <si>
    <t>Enter the router buffer depth in packets</t>
  </si>
  <si>
    <t>Note this uses the same MTU as above.  Keep in mind View 4.6 supports up to 250ms round trip latency per session (including router buffer times).  PCoIP Host Cards support up to 150ms of round trip latency.</t>
  </si>
  <si>
    <t>Recommend not setting unless you are in a known constrained and/or WAN environment</t>
  </si>
  <si>
    <t>Map out the network</t>
  </si>
  <si>
    <t>Estimate the bandwidth available per user</t>
  </si>
  <si>
    <t xml:space="preserve">What applications, how much per application per day, ensure this includes silverlight, flash and any 3D graphics (even if just business reporting graphics), continuous audio? </t>
  </si>
  <si>
    <t>How much of the link bandwidth is available to PCoIP</t>
  </si>
  <si>
    <t>How much high priority traffic is on the link?</t>
  </si>
  <si>
    <t>Link Bandwidth</t>
  </si>
  <si>
    <t>High priority traffic</t>
  </si>
  <si>
    <t>% of link BW available for PCoIP - recommend [(Link BW)-(high priority traffic)]*80%]</t>
  </si>
  <si>
    <t>Bandwidth guaranteed for PCoIP</t>
  </si>
  <si>
    <t>Remaining BW for other apps (includng TCP web traffic)</t>
  </si>
  <si>
    <t>(% of link guaranteed for high prioirity traffic - VOIP, or other key apps etc)</t>
  </si>
  <si>
    <t># of users on the link</t>
  </si>
  <si>
    <t xml:space="preserve">Check that this bandwidth matches the user expectations </t>
  </si>
  <si>
    <t>% Guaranteed for high priority traffic</t>
  </si>
  <si>
    <t>% of remaining BW available to PCoIP</t>
  </si>
  <si>
    <t>% of BW for other traffic (TCP web etc)</t>
  </si>
  <si>
    <t>NOTE: Data taken from BW Planning Calculator worksheet</t>
  </si>
  <si>
    <t>Do not set the PCoIP Bandwidth limit to the target average bandwidth (the protocol is designed to burst periodically with large screen changes)</t>
  </si>
  <si>
    <t>Rather - test the enterprise workload with a user and look at the average bandwidth used</t>
  </si>
  <si>
    <t>Target BW for Simultaneous Video</t>
  </si>
  <si>
    <t>Also see "Estimated BW per User" worksheet to check that the average bandwidth matches user desktop performance expectations.</t>
  </si>
  <si>
    <t>Use this sheet to determine the average bandwidth available to the users.  This can be used to determine if the available average bandwidth is expected to match user expectations for desktop performance</t>
  </si>
  <si>
    <t xml:space="preserve"> - if that average is too high, optimize the Window's experience settings and the PCoIP Session Variables the look at the average bandwidth used.</t>
  </si>
  <si>
    <t>See PCoIP Server logs (knowledge base #615 on techsupport.teradici.com)</t>
  </si>
  <si>
    <t>PCoIP Protocol Bandwidth Planning Calculator</t>
  </si>
  <si>
    <t>Network Device (Router/Switch) Burst Buffer Calculator</t>
  </si>
  <si>
    <t>Buffering for network devices (routers and switches) should be minimized for real-time protocols such as PCoIP protocol</t>
  </si>
  <si>
    <t>Required bandwidth per user (taking into account network loading)</t>
  </si>
  <si>
    <t xml:space="preserve">Required bandwidth for all users (taking into account network loading) </t>
  </si>
  <si>
    <t>Required bandwidth for simultaneous video (taking into account network loading)</t>
  </si>
  <si>
    <t>Total required bandwidth for all users (including simultaneous video and network loading)</t>
  </si>
  <si>
    <t>Now consider the available bandwidth and compare to the required bandwidth (based on the parameters entered above)</t>
  </si>
  <si>
    <t xml:space="preserve">1) Enter the link bandwidth </t>
  </si>
  <si>
    <t>Quick Bandwidth Sanity Check</t>
  </si>
  <si>
    <t xml:space="preserve">Average Bandwidth </t>
  </si>
  <si>
    <t>Audio Quality</t>
  </si>
  <si>
    <t>No Audio</t>
  </si>
  <si>
    <t>Mono</t>
  </si>
  <si>
    <t>Compressed Mono</t>
  </si>
  <si>
    <t>CD Quality Stereo</t>
  </si>
  <si>
    <t>Win7 Aero Glass</t>
  </si>
  <si>
    <t>PCoIP Bandwidth Floor (kbps)</t>
  </si>
  <si>
    <t>Bandwidth Settings</t>
  </si>
  <si>
    <t>Imaging Settings</t>
  </si>
  <si>
    <t>PCoIP Bandwidth Limit (kbps)</t>
  </si>
  <si>
    <t>Audio Bandwidth Limit (kbps)</t>
  </si>
  <si>
    <t xml:space="preserve">Compressed Stereo </t>
  </si>
  <si>
    <t>Required Bandwidth Calculator</t>
  </si>
  <si>
    <t>Available Bandwith Calculator</t>
  </si>
  <si>
    <t>Comparison Results</t>
  </si>
  <si>
    <t>(Available BW - Required BW)</t>
  </si>
  <si>
    <t>Total Required Bandwidth</t>
  </si>
  <si>
    <t>Calculated Results</t>
  </si>
  <si>
    <t>Check your calculations if the cells are red - indicates there is not sufficient bandwidth available based on the parameters entered</t>
  </si>
  <si>
    <t>N/A</t>
  </si>
  <si>
    <t>Total target BW for Simultaneous User</t>
  </si>
  <si>
    <t>Audio Playback Bandwidth</t>
  </si>
  <si>
    <r>
      <t xml:space="preserve">Divide the link bandwidth available to PCoIP by the number of users (assumes a single user segmentation).  See </t>
    </r>
    <r>
      <rPr>
        <i/>
        <sz val="10"/>
        <rFont val="Arial"/>
        <family val="2"/>
      </rPr>
      <t>Estimated Available BW per User</t>
    </r>
    <r>
      <rPr>
        <sz val="10"/>
        <rFont val="Arial"/>
        <family val="0"/>
      </rPr>
      <t xml:space="preserve"> worksheet)</t>
    </r>
  </si>
  <si>
    <r>
      <t xml:space="preserve">Check to see that this matches user desktop performance expectations.  Compare the available bandwidth per user to the guidelines on the </t>
    </r>
    <r>
      <rPr>
        <i/>
        <sz val="10"/>
        <rFont val="Arial"/>
        <family val="2"/>
      </rPr>
      <t>Bandwidth and Settings Guidelines</t>
    </r>
    <r>
      <rPr>
        <sz val="10"/>
        <rFont val="Arial"/>
        <family val="2"/>
      </rPr>
      <t xml:space="preserve"> worksheet. This will give you a rough idea whether there is a mis-match in available bandwidth to required bandwidth
Note: Do not set the session bandwidth limit to this average bandwidth as PCoIP protocol needs bandwidth for momentary bursts. </t>
    </r>
  </si>
  <si>
    <t>Determine detailed bandwidth requirements</t>
  </si>
  <si>
    <t>Monitor bandwidth for a representative user or set of users.  Preferred method.</t>
  </si>
  <si>
    <t>Develop a workload definition - if you cannot test with representative users</t>
  </si>
  <si>
    <t xml:space="preserve">Analyze the Data  </t>
  </si>
  <si>
    <t xml:space="preserve">Test the workload in an unconstrained environment - what would the workload want in terms of peak/average bandwidth, (this is a good time to also check peak/average frame rates).  </t>
  </si>
  <si>
    <t>Data can be collected from PCoIP logs, an SNMP monitoring tool, or advanced 3rd party tools.</t>
  </si>
  <si>
    <t xml:space="preserve">Average BW for Imaging and other </t>
  </si>
  <si>
    <r>
      <t xml:space="preserve">Enter the average bandwidth data, or the target imaging+other bandwidth and then the target audio bandwidth into the </t>
    </r>
    <r>
      <rPr>
        <i/>
        <sz val="10"/>
        <rFont val="Arial"/>
        <family val="2"/>
      </rPr>
      <t xml:space="preserve">BW Planning Calculator </t>
    </r>
    <r>
      <rPr>
        <sz val="10"/>
        <rFont val="Arial"/>
        <family val="2"/>
      </rPr>
      <t xml:space="preserve">worksheet </t>
    </r>
  </si>
  <si>
    <t xml:space="preserve">Enter the planned bandwidth for simultaneous users watching video other than small embedded flash within a web page.  </t>
  </si>
  <si>
    <t>Enter the number of simultaneous users</t>
  </si>
  <si>
    <t>Enter the number of simultaneous users watching video</t>
  </si>
  <si>
    <t>Adding 1000 kbps per simultaneous video is a good estimate for  480p video (or partial screen of higher resolution video).  This minimum bandwidth is an estimate of the minimum quality required - adjust up/down if this does not meet your video quality requirements</t>
  </si>
  <si>
    <t>Do this per link and pay close attention to the per link bandwidth</t>
  </si>
  <si>
    <t xml:space="preserve">What is the network utilization for your network (typically 70-80%, but could be lower or higher).  You may need to contact your network department to determine the enterprise network loading guidelines. </t>
  </si>
  <si>
    <r>
      <t xml:space="preserve">Enter this information in the </t>
    </r>
    <r>
      <rPr>
        <i/>
        <sz val="10"/>
        <rFont val="Arial"/>
        <family val="2"/>
      </rPr>
      <t>BW Planning Calculator</t>
    </r>
    <r>
      <rPr>
        <sz val="10"/>
        <rFont val="Arial"/>
        <family val="0"/>
      </rPr>
      <t xml:space="preserve"> worksheet</t>
    </r>
  </si>
  <si>
    <t>Check the Comparison Results to see if there is a mis-match in required vs available bandwidth.</t>
  </si>
  <si>
    <t xml:space="preserve">Is there sufficient network bandwidth </t>
  </si>
  <si>
    <t>No - go to next step</t>
  </si>
  <si>
    <t xml:space="preserve">Optimize Desktop </t>
  </si>
  <si>
    <t xml:space="preserve">Optimize Windows Experience settings.  Windows Experience features can consume significant bandwidth. </t>
  </si>
  <si>
    <t xml:space="preserve">Windows Experience features can consume significant bandwidth. </t>
  </si>
  <si>
    <t xml:space="preserve">Do this before optimizing the PCoIP Session Variables within VMware View </t>
  </si>
  <si>
    <t>Optimize PCoIP Session Variables</t>
  </si>
  <si>
    <t xml:space="preserve">Determine a Bandwidth Limit </t>
  </si>
  <si>
    <t xml:space="preserve">Recommend that this is not configured (let PCoIP dynamically adapt without configuration constraints).  But if working with a known constrained network, consider setting a bandwidth limit.  Consider the bandwidth peaks and trial the bandwidth limit just above the common peaks  - try with a demanding user and adjust up or down as needed. </t>
  </si>
  <si>
    <t xml:space="preserve">Recommend that this is not configured (let PCoIP dynamically adapt without configuration constraints).  But if working with a known constrained network, consider setting an audio bandwidth limit.  Determine the amount of bandwidth you want to apply to Audio Playback.  See the Bandwidth and Settings guidelines for suggested values - try with a demanding user and adjust up or down as needed. </t>
  </si>
  <si>
    <t>Determine a Audio Playback Bandwidth Limit</t>
  </si>
  <si>
    <t>Determine Maximum Initial Image Quality Setting</t>
  </si>
  <si>
    <t xml:space="preserve">Recommend that this is not configured (let PCoIP dynamically adapt without configuration constraints).  But if working with a known constrained network where multiple users will be competing for the available bandwidth, or PCoIP protocol traffic will be competing with other network traffic, consider adjusting the Maximum Initial Image Quality setting.  Reducing the maximum initial image quality will lower network peaks and may deliver a higher frame rate, but may reduce the initial image quality or fuzzy imaging (recall static images will be built-to-lossless). A higher value will result in higher quality desktop imaging, but possibly resulting in a lower frame rate (choppy motion/video). See the Bandwidth and Settings guidelines for suggested values - try with a demanding user and adjust up or down as needed. </t>
  </si>
  <si>
    <t>Determine Bandwidth Floor</t>
  </si>
  <si>
    <t>Determine Minimum Image Quality Setting</t>
  </si>
  <si>
    <t>Consider Network Oversubsciption</t>
  </si>
  <si>
    <t>Go back to step 3 to determine if the optimizations are sufficient to have the required bandwidth fit within the available bandwidth</t>
  </si>
  <si>
    <t>Go back to step 3 to determine if Windows Experience setting optimization is sufficient to have the required bandwidth fit within the available bandwidth</t>
  </si>
  <si>
    <t xml:space="preserve">Note: you may want to do this after optimizing each session variable to maximize the desktop performance.  </t>
  </si>
  <si>
    <t xml:space="preserve">If all of the above optimizations do not result in a match between available and required bandwidth, then consider reducing the number of users on the link, or increase the link bandwidth.  </t>
  </si>
  <si>
    <t xml:space="preserve">Note: it is better to have more bandwidth on an uncontrolled Internet uplink (ie 10M ethernet), than a lower speed controlled link (ie T1).  </t>
  </si>
  <si>
    <t xml:space="preserve">Perform User Acceptance Tests to confirm that the desired desktop performance goals have been met. </t>
  </si>
  <si>
    <t>Simple Method</t>
  </si>
  <si>
    <t>Detailed Method</t>
  </si>
  <si>
    <t>The simple method to plan for oversubsciption is to plan for the Determined/Planned Average BW / Network Utilization guideline.  The network utilization is based on Gaussian statistical analysis and is recommended to be between 70-80%.  Link BW = (#users) * [(average BW for workload)/(network utilization)]</t>
  </si>
  <si>
    <t xml:space="preserve">NOTE: that PCoIP traffic is not completely random (so the above analysis will not be able to be used in all cases).  Good examples are when a large number of users start their desktops at the same time or go to lunch (ie start youtube) at the same time.  Increasing the target average bandwidth may be required in these cases. </t>
  </si>
  <si>
    <t xml:space="preserve">Where customers want to efficiently size their network, or to ensure a specific amount of time per day that the network could be overloaded, consider using the Network Oversubscription Calculator.  </t>
  </si>
  <si>
    <t>Network Bandwidth Planning Guidelines and Steps</t>
  </si>
  <si>
    <t xml:space="preserve">Yes - go to step 9 (or 10) </t>
  </si>
  <si>
    <t xml:space="preserve">DISCLAIMER:   This draft calculator is for estimation purposes only.  </t>
  </si>
  <si>
    <t xml:space="preserve">Dynamic (active) Image Analysis </t>
  </si>
  <si>
    <t>Embedded 
Web Flash</t>
  </si>
  <si>
    <t>Occasional 
image review</t>
  </si>
  <si>
    <t>Recommend not setting unless you are in an environment with known packet loss</t>
  </si>
  <si>
    <t>1.6 Mbps</t>
  </si>
  <si>
    <t>Adjustments to these initial recommendations may be needed for known constrained networks or long latency WAN networks.</t>
  </si>
  <si>
    <t xml:space="preserve">Actual average and peak bandwidth required can vary greatly across users and enterprise environments.  Your deployment may require more, or less than these suggested values. </t>
  </si>
  <si>
    <t>Estimated Available Bandwidth Per User</t>
  </si>
  <si>
    <t>Estimated Available Average Bandwidth per User</t>
  </si>
  <si>
    <t>USB Bandwidth consideration</t>
  </si>
  <si>
    <t>Basic CAD - WAN</t>
  </si>
  <si>
    <t>Basic CAD - LAN</t>
  </si>
  <si>
    <t>Windows Experience Optimization</t>
  </si>
  <si>
    <t>Yes</t>
  </si>
  <si>
    <t>No</t>
  </si>
  <si>
    <t>Limited</t>
  </si>
  <si>
    <t>&lt;70 kbps</t>
  </si>
  <si>
    <t>&lt;100 kbps</t>
  </si>
  <si>
    <t>&lt;150 kbps</t>
  </si>
  <si>
    <t>Optimizing Windows Experience settings, appear vs scroll of menu items simple background (limited optimization) and drawing window outline only during move etc</t>
  </si>
  <si>
    <t>50 kbps</t>
  </si>
  <si>
    <t>&lt;600 kbps</t>
  </si>
  <si>
    <t>&lt;1.25 Mbps</t>
  </si>
  <si>
    <t>&lt;2.5 Mbps</t>
  </si>
  <si>
    <t>1 Mbps+</t>
  </si>
  <si>
    <t>3 Mbps+</t>
  </si>
  <si>
    <t>7 Mbps+</t>
  </si>
  <si>
    <t>10 Mbps+</t>
  </si>
  <si>
    <t>500 kbps</t>
  </si>
  <si>
    <t>1 Mbps</t>
  </si>
  <si>
    <t>750 kbps</t>
  </si>
  <si>
    <t>1 to 3 Mbps</t>
  </si>
  <si>
    <t>5 Mbps</t>
  </si>
  <si>
    <t>7 Mbps</t>
  </si>
  <si>
    <t>2 Mbps+</t>
  </si>
  <si>
    <t>30 Mbps+</t>
  </si>
  <si>
    <t>750 kbps+</t>
  </si>
  <si>
    <t>220 Mbps+</t>
  </si>
  <si>
    <t>5 Mbps+</t>
  </si>
  <si>
    <t>Video User</t>
  </si>
  <si>
    <t>50 Mbps+</t>
  </si>
  <si>
    <t>90 Mbps+</t>
  </si>
  <si>
    <t>70 Mbps+</t>
  </si>
  <si>
    <t>120 Mbps+</t>
  </si>
  <si>
    <t>80 Mbps+</t>
  </si>
  <si>
    <t>Estimated Bandwidth Consumption</t>
  </si>
  <si>
    <t>Minimum Bandwidth for Bursts</t>
  </si>
  <si>
    <t xml:space="preserve">Bandwidth for PCoIP Priority Level </t>
  </si>
  <si>
    <t xml:space="preserve">Enter the bandwidth assigned to the priority level for PCoIP protocol.  Make sure this includes the bandwidth for all traffic at that priority level (ie if PCoIP protocol and other protocols share the same priority level). </t>
  </si>
  <si>
    <t xml:space="preserve">This is the router/switch buffer depth for the PCoIP protocol priority level to provide the burst time entered. </t>
  </si>
  <si>
    <t xml:space="preserve">Bandwidth for PCoIP Protocol Priority Level </t>
  </si>
  <si>
    <t>The minimum burst bandwidth for VMware View with PCoIP protocol is 500kbps to 1Mbps per session.  If in a known constrained network environment, consider setting the bandwidth limit using the following formulas:</t>
  </si>
  <si>
    <t xml:space="preserve">Notes: </t>
  </si>
  <si>
    <t>PCoIP Session Bandwidth Limit = (BW available for PCoIP)/(n users) + 1000 kbps</t>
  </si>
  <si>
    <t>PCoIP Session Bandwidth Limit = (BW available for PCoIP)/(n users) + 500 kbps</t>
  </si>
  <si>
    <t>Estimated PCoIP Session Maximum Bandwidth Setting</t>
  </si>
  <si>
    <t>If selecting + 500 kbps burst</t>
  </si>
  <si>
    <t>If selecting + 1 Mbps burst</t>
  </si>
  <si>
    <t xml:space="preserve">2) Check with your network administrator for your specific network loading specification (often 60-90%, typically 80%). Note network loading takes into account statistical analysis to ensure </t>
  </si>
  <si>
    <t xml:space="preserve">Copied from network loading entered above. </t>
  </si>
  <si>
    <r>
      <rPr>
        <b/>
        <sz val="11"/>
        <color indexed="10"/>
        <rFont val="Arial"/>
        <family val="2"/>
      </rPr>
      <t>The bandwidth limit may need to be increased depending on the user requirements.</t>
    </r>
    <r>
      <rPr>
        <b/>
        <sz val="11"/>
        <rFont val="Arial"/>
        <family val="2"/>
      </rPr>
      <t xml:space="preserve"> </t>
    </r>
    <r>
      <rPr>
        <sz val="10"/>
        <rFont val="Arial"/>
        <family val="2"/>
      </rPr>
      <t xml:space="preserve"> It is common to have the bandwidth limits set at 3Mbps or 5Mbps while maintaining a sub 200kbps average.  See the Bandwidth and Settings Page for use case examples. </t>
    </r>
  </si>
  <si>
    <t xml:space="preserve">Recommend that this is not configured (let PCoIP dynamically adapt without configuration constraints).  But if working with a known constrained network, consider adjusting the Minimum Image Quality setting to determine the preference for favoring image quality or frame rate during network congestion.  Reducing the minimum image quality may result in reduced image quality or fuzzy imaging (recall static images will be built-to-lossless) during congestion. A higher value will result in higher quality desktop imaging, but a lower frame rate during congestion. See the Bandwidth and Settings guidelines for suggested values - try with a demanding user and adjust up or down as needed. </t>
  </si>
  <si>
    <t xml:space="preserve">Caution: Recommend that this setting not be used.  First adjust the minimum image quality setting.  But if working on a network with known packet loss (ie a 802.11n or 3G wireless network) , consider setting a bandwidth floor if the imaging quality goes too low.  NOTE: when the session requires network bandwidth at or above the floor, then a minimum of the floor bandwidth will be transmitted.  If the network does not have sufficient bandwidth, then the session will continue to transmit at the floor rate  and likely trigger the network congestion avoidance (packet loss and desktop performance impact).  If the desktop  does not need the minimum floor bandwidth then only the required bandwidth is transmited (below the floor). </t>
  </si>
  <si>
    <t>3) Enter the % of link bandwidth guaranteed for high priority enterprise traffic - ie VOIP, video conference, critical apps etc</t>
  </si>
  <si>
    <t xml:space="preserve">4) Enter the % of link BW available for PCoIP - we recommend PCoIP protocol be guaranteed 80% of the traffic after accounting for the high priortiy traffic [(Link BW)-(high priority traffic)]*80%].  This provides some room for other traffic.  </t>
  </si>
  <si>
    <t xml:space="preserve">5) Enter the expected/planned average bandwidth for imaging and other (ie USB) traffic.  Note that when using PCoIP zero clients this target includes USB bandwidth.  USB bandwidth on Vmware View clients is on a separate port (32111) </t>
  </si>
  <si>
    <t xml:space="preserve">6) Enter the bandwidth expected/planned for audio.  CD quality - 1600 kbps, High quality compressed stereo - 400kbps, Mono 90kbps, Compressed Mono - 50kbps.  Audio quality levels, value selected does not have to be these specific rates.  Note audio BW limit selected will determine the audio compression used to achive audio BW as close to the limit as possible (actual BW could go slightly above the limit selected).  Setting a rate below 50kbps will result in no audio.  </t>
  </si>
  <si>
    <t>7) Consider the bandwidth needed for USB peripherals that would be used</t>
  </si>
  <si>
    <r>
      <t xml:space="preserve">8) Enter the target average bandwidth (See </t>
    </r>
    <r>
      <rPr>
        <i/>
        <sz val="10"/>
        <rFont val="Arial"/>
        <family val="2"/>
      </rPr>
      <t>Target Bandwidths and Settings</t>
    </r>
    <r>
      <rPr>
        <sz val="10"/>
        <rFont val="Arial"/>
        <family val="0"/>
      </rPr>
      <t xml:space="preserve"> worksheet) </t>
    </r>
  </si>
  <si>
    <t xml:space="preserve">9) Recommend 1Mbps per simultaneous 480p video or up to 720p 1/4 screen.  </t>
  </si>
  <si>
    <t>10) Enter the number of simultaneous users per link (copy and paste branch colums if you have more branches to consider)</t>
  </si>
  <si>
    <t xml:space="preserve">11) Enter the number of simultaneous users watching video (this is for video beyond simple video/flash embedded in web pages) </t>
  </si>
  <si>
    <t xml:space="preserve">Note: calculations are done within a column only.  Ie Datacenter calculations is for that column only, there are no calculations between branches and the datacenter columns.  </t>
  </si>
  <si>
    <t>Bandwidth if each user burst to 500kbps</t>
  </si>
  <si>
    <t>Example bandwidth if all users burst to 500kbps at the same time.  Consider the oversubscription for the link.  A small number of users on a link are more likely to burst at the same time (ie 5 users on a T1 link - 5 users x 500 kbps = 2.5Mbps which is over the 1.5Mbps link rate).  Additional bandwidth (or fewer users per T1 link may be required).</t>
  </si>
  <si>
    <t xml:space="preserve">Branch 1 </t>
  </si>
  <si>
    <t>Branch 2</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</si>
</sst>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_ ;[Red]\-0.0\ "/>
    <numFmt numFmtId="176" formatCode="[$-409]h:mm:ss\ AM/PM"/>
  </numFmts>
  <fonts count="50">
    <font>
      <sz val="10"/>
      <name val="Arial"/>
      <family val="0"/>
    </font>
    <font>
      <sz val="8"/>
      <name val="Arial"/>
      <family val="2"/>
    </font>
    <font>
      <sz val="12"/>
      <name val="Webdings"/>
      <family val="1"/>
    </font>
    <font>
      <u val="single"/>
      <sz val="10"/>
      <color indexed="12"/>
      <name val="Arial"/>
      <family val="2"/>
    </font>
    <font>
      <u val="single"/>
      <sz val="10"/>
      <color indexed="36"/>
      <name val="Arial"/>
      <family val="2"/>
    </font>
    <font>
      <b/>
      <sz val="10"/>
      <name val="Arial"/>
      <family val="2"/>
    </font>
    <font>
      <b/>
      <u val="single"/>
      <sz val="10"/>
      <name val="Arial"/>
      <family val="2"/>
    </font>
    <font>
      <b/>
      <sz val="10"/>
      <color indexed="48"/>
      <name val="Arial"/>
      <family val="2"/>
    </font>
    <font>
      <b/>
      <sz val="10"/>
      <color indexed="12"/>
      <name val="Arial"/>
      <family val="2"/>
    </font>
    <font>
      <b/>
      <sz val="12"/>
      <name val="Arial"/>
      <family val="2"/>
    </font>
    <font>
      <b/>
      <sz val="11"/>
      <name val="Arial"/>
      <family val="2"/>
    </font>
    <font>
      <b/>
      <u val="single"/>
      <sz val="12"/>
      <name val="Arial"/>
      <family val="2"/>
    </font>
    <font>
      <sz val="12"/>
      <name val="Arial"/>
      <family val="2"/>
    </font>
    <font>
      <i/>
      <sz val="10"/>
      <name val="Arial"/>
      <family val="2"/>
    </font>
    <font>
      <sz val="9"/>
      <name val="Arial"/>
      <family val="2"/>
    </font>
    <font>
      <b/>
      <sz val="11"/>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style="medium"/>
      <right style="thin"/>
      <top style="medium"/>
      <bottom style="thin"/>
    </border>
    <border>
      <left style="medium"/>
      <right style="thin"/>
      <top style="thin"/>
      <bottom>
        <color indexed="63"/>
      </bottom>
    </border>
    <border>
      <left style="medium"/>
      <right style="thin"/>
      <top style="thin"/>
      <bottom style="medium"/>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style="medium"/>
      <top>
        <color indexed="63"/>
      </top>
      <bottom style="thin"/>
    </border>
    <border>
      <left>
        <color indexed="63"/>
      </left>
      <right style="thin"/>
      <top style="medium"/>
      <bottom style="thin"/>
    </border>
    <border>
      <left>
        <color indexed="63"/>
      </left>
      <right style="thin"/>
      <top style="thin"/>
      <bottom style="medium"/>
    </border>
    <border>
      <left>
        <color indexed="63"/>
      </left>
      <right>
        <color indexed="63"/>
      </right>
      <top style="thin"/>
      <bottom>
        <color indexed="63"/>
      </bottom>
    </border>
    <border>
      <left>
        <color indexed="63"/>
      </left>
      <right>
        <color indexed="63"/>
      </right>
      <top style="thin"/>
      <bottom style="medium"/>
    </border>
    <border>
      <left style="medium"/>
      <right style="thin"/>
      <top style="medium"/>
      <bottom>
        <color indexed="63"/>
      </bottom>
    </border>
    <border>
      <left style="thin"/>
      <right style="medium"/>
      <top style="medium"/>
      <bottom>
        <color indexed="63"/>
      </bottom>
    </border>
    <border>
      <left style="thin"/>
      <right style="medium"/>
      <top style="thin"/>
      <bottom>
        <color indexed="63"/>
      </bottom>
    </border>
    <border>
      <left style="medium"/>
      <right style="medium"/>
      <top style="thin"/>
      <bottom>
        <color indexed="63"/>
      </bottom>
    </border>
    <border>
      <left style="thin"/>
      <right>
        <color indexed="63"/>
      </right>
      <top style="medium"/>
      <bottom style="thin"/>
    </border>
    <border>
      <left style="medium"/>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style="thin"/>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89">
    <xf numFmtId="0" fontId="0" fillId="0" borderId="0" xfId="0" applyAlignment="1">
      <alignment/>
    </xf>
    <xf numFmtId="0" fontId="0" fillId="33" borderId="0" xfId="0" applyFill="1" applyAlignment="1">
      <alignment/>
    </xf>
    <xf numFmtId="0" fontId="0" fillId="34" borderId="0" xfId="0" applyFill="1" applyAlignment="1">
      <alignment/>
    </xf>
    <xf numFmtId="0" fontId="0" fillId="0" borderId="0" xfId="0" applyAlignment="1" quotePrefix="1">
      <alignment/>
    </xf>
    <xf numFmtId="0" fontId="0" fillId="0" borderId="0" xfId="0" applyAlignment="1">
      <alignment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wrapText="1"/>
    </xf>
    <xf numFmtId="0" fontId="0" fillId="0" borderId="0" xfId="0" applyAlignment="1">
      <alignment horizontal="center"/>
    </xf>
    <xf numFmtId="0" fontId="5" fillId="0" borderId="0" xfId="0" applyFont="1" applyAlignment="1">
      <alignment/>
    </xf>
    <xf numFmtId="0" fontId="6" fillId="0" borderId="0" xfId="0" applyFont="1" applyAlignment="1">
      <alignment/>
    </xf>
    <xf numFmtId="0" fontId="0" fillId="0" borderId="0" xfId="0" applyAlignment="1" quotePrefix="1">
      <alignment wrapText="1"/>
    </xf>
    <xf numFmtId="0" fontId="0" fillId="0" borderId="0" xfId="0" applyAlignment="1">
      <alignment horizontal="center" vertical="center"/>
    </xf>
    <xf numFmtId="0" fontId="0" fillId="34" borderId="0" xfId="0" applyFill="1" applyAlignment="1">
      <alignment horizontal="center"/>
    </xf>
    <xf numFmtId="173" fontId="0" fillId="34" borderId="0" xfId="0" applyNumberFormat="1" applyFill="1" applyAlignment="1">
      <alignment horizontal="center"/>
    </xf>
    <xf numFmtId="0" fontId="0" fillId="0" borderId="0" xfId="0" applyAlignment="1">
      <alignment horizontal="left" vertical="center"/>
    </xf>
    <xf numFmtId="0" fontId="0" fillId="0" borderId="0" xfId="0" applyAlignment="1">
      <alignment horizontal="left"/>
    </xf>
    <xf numFmtId="0" fontId="0" fillId="0" borderId="0" xfId="0" applyAlignment="1">
      <alignment vertical="top"/>
    </xf>
    <xf numFmtId="0" fontId="0" fillId="33" borderId="0" xfId="0" applyFill="1" applyAlignment="1">
      <alignment vertical="top"/>
    </xf>
    <xf numFmtId="3" fontId="0" fillId="0" borderId="0" xfId="0" applyNumberFormat="1" applyFill="1" applyAlignment="1">
      <alignment vertical="top"/>
    </xf>
    <xf numFmtId="0" fontId="0" fillId="0" borderId="19" xfId="0" applyBorder="1" applyAlignment="1">
      <alignment vertical="top"/>
    </xf>
    <xf numFmtId="1" fontId="0" fillId="34" borderId="0" xfId="0" applyNumberFormat="1" applyFill="1" applyAlignment="1">
      <alignment vertical="top"/>
    </xf>
    <xf numFmtId="0" fontId="0" fillId="0" borderId="0" xfId="0" applyFill="1" applyAlignment="1">
      <alignment vertical="top"/>
    </xf>
    <xf numFmtId="173" fontId="0" fillId="34" borderId="0" xfId="0" applyNumberFormat="1" applyFill="1" applyAlignment="1">
      <alignment vertical="top"/>
    </xf>
    <xf numFmtId="0" fontId="0" fillId="0" borderId="0" xfId="0" applyFill="1" applyAlignment="1">
      <alignment horizontal="center"/>
    </xf>
    <xf numFmtId="0" fontId="0" fillId="0" borderId="0" xfId="0" applyFill="1" applyAlignment="1">
      <alignment horizontal="left"/>
    </xf>
    <xf numFmtId="0" fontId="0" fillId="0" borderId="0" xfId="0" applyFont="1" applyAlignment="1">
      <alignment wrapText="1"/>
    </xf>
    <xf numFmtId="0" fontId="0" fillId="0" borderId="0" xfId="0" applyFont="1" applyAlignment="1">
      <alignment vertical="top"/>
    </xf>
    <xf numFmtId="0" fontId="5" fillId="0" borderId="0" xfId="0" applyFont="1" applyAlignment="1">
      <alignment wrapText="1"/>
    </xf>
    <xf numFmtId="0" fontId="0" fillId="0" borderId="0" xfId="0" applyFill="1" applyAlignment="1">
      <alignment/>
    </xf>
    <xf numFmtId="1" fontId="0" fillId="34" borderId="0" xfId="0" applyNumberFormat="1" applyFill="1" applyAlignment="1">
      <alignment horizontal="center"/>
    </xf>
    <xf numFmtId="0" fontId="7" fillId="0" borderId="0" xfId="0" applyFont="1" applyAlignment="1">
      <alignment/>
    </xf>
    <xf numFmtId="0" fontId="8" fillId="0" borderId="0" xfId="0" applyFont="1" applyAlignment="1">
      <alignment/>
    </xf>
    <xf numFmtId="0" fontId="0" fillId="0" borderId="19" xfId="0" applyBorder="1" applyAlignment="1">
      <alignment/>
    </xf>
    <xf numFmtId="0" fontId="5" fillId="0" borderId="0" xfId="0" applyFont="1" applyAlignment="1">
      <alignment horizontal="left"/>
    </xf>
    <xf numFmtId="0" fontId="9" fillId="0" borderId="0" xfId="0" applyFont="1" applyAlignment="1">
      <alignment/>
    </xf>
    <xf numFmtId="0" fontId="9" fillId="0" borderId="0" xfId="0" applyFont="1" applyAlignment="1">
      <alignment vertical="top"/>
    </xf>
    <xf numFmtId="0" fontId="0" fillId="35" borderId="0" xfId="0" applyFill="1" applyAlignment="1">
      <alignment/>
    </xf>
    <xf numFmtId="0" fontId="0" fillId="35" borderId="0" xfId="0" applyFill="1" applyAlignment="1">
      <alignment vertical="top"/>
    </xf>
    <xf numFmtId="0" fontId="0" fillId="35" borderId="0" xfId="0" applyFill="1" applyAlignment="1">
      <alignment wrapText="1"/>
    </xf>
    <xf numFmtId="1" fontId="0" fillId="34" borderId="0" xfId="0" applyNumberFormat="1" applyFill="1" applyAlignment="1">
      <alignment horizontal="center" vertical="center"/>
    </xf>
    <xf numFmtId="1" fontId="0" fillId="34" borderId="19" xfId="0" applyNumberFormat="1" applyFill="1" applyBorder="1" applyAlignment="1">
      <alignment horizontal="center" vertical="center"/>
    </xf>
    <xf numFmtId="0" fontId="0" fillId="35" borderId="0" xfId="0" applyFill="1" applyAlignment="1">
      <alignment horizontal="center"/>
    </xf>
    <xf numFmtId="0" fontId="0" fillId="35" borderId="0" xfId="0" applyFill="1" applyAlignment="1">
      <alignment horizontal="left"/>
    </xf>
    <xf numFmtId="3" fontId="5" fillId="34" borderId="0" xfId="0" applyNumberFormat="1" applyFont="1" applyFill="1" applyAlignment="1">
      <alignment horizontal="center"/>
    </xf>
    <xf numFmtId="0" fontId="5" fillId="0" borderId="0" xfId="0" applyFont="1" applyFill="1" applyAlignment="1">
      <alignment horizontal="left"/>
    </xf>
    <xf numFmtId="0" fontId="5" fillId="0" borderId="0" xfId="0" applyFont="1" applyFill="1" applyAlignment="1">
      <alignment/>
    </xf>
    <xf numFmtId="0" fontId="0" fillId="0" borderId="20" xfId="0" applyBorder="1" applyAlignment="1">
      <alignment horizontal="center" vertical="center"/>
    </xf>
    <xf numFmtId="0" fontId="0" fillId="0" borderId="0" xfId="0" applyAlignment="1">
      <alignment/>
    </xf>
    <xf numFmtId="0" fontId="0" fillId="0" borderId="21" xfId="0" applyBorder="1" applyAlignment="1">
      <alignment horizontal="center" vertical="center"/>
    </xf>
    <xf numFmtId="0" fontId="2"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25" xfId="0" applyFont="1" applyBorder="1" applyAlignment="1">
      <alignment horizontal="center" vertical="center"/>
    </xf>
    <xf numFmtId="0" fontId="0" fillId="0" borderId="26" xfId="0" applyBorder="1" applyAlignment="1">
      <alignment horizontal="center" vertical="center"/>
    </xf>
    <xf numFmtId="0" fontId="2" fillId="0" borderId="27" xfId="0" applyFont="1" applyBorder="1" applyAlignment="1">
      <alignment horizontal="center" vertical="center"/>
    </xf>
    <xf numFmtId="0" fontId="2" fillId="0" borderId="14" xfId="0" applyFont="1"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0" fillId="0" borderId="0" xfId="0" applyFont="1" applyAlignment="1">
      <alignment vertical="center"/>
    </xf>
    <xf numFmtId="0" fontId="10" fillId="0" borderId="0" xfId="0" applyFont="1" applyAlignment="1">
      <alignment horizontal="left" vertical="center"/>
    </xf>
    <xf numFmtId="0" fontId="0" fillId="0" borderId="0" xfId="0" applyFill="1" applyBorder="1" applyAlignment="1">
      <alignment horizontal="center"/>
    </xf>
    <xf numFmtId="0" fontId="5" fillId="0" borderId="21" xfId="0" applyFont="1" applyBorder="1" applyAlignment="1">
      <alignment vertical="center"/>
    </xf>
    <xf numFmtId="0" fontId="5" fillId="0" borderId="31" xfId="0" applyFont="1" applyBorder="1" applyAlignment="1">
      <alignment vertical="center"/>
    </xf>
    <xf numFmtId="173" fontId="5" fillId="34" borderId="31" xfId="0" applyNumberFormat="1" applyFont="1" applyFill="1" applyBorder="1" applyAlignment="1">
      <alignment horizontal="center" vertical="center"/>
    </xf>
    <xf numFmtId="0" fontId="5" fillId="0" borderId="31" xfId="0" applyFont="1" applyFill="1" applyBorder="1" applyAlignment="1">
      <alignment horizontal="left" vertical="center"/>
    </xf>
    <xf numFmtId="0" fontId="5" fillId="0" borderId="11" xfId="0" applyFont="1" applyFill="1" applyBorder="1" applyAlignment="1">
      <alignment vertical="center"/>
    </xf>
    <xf numFmtId="0" fontId="0" fillId="33" borderId="0" xfId="0" applyFill="1" applyAlignment="1" applyProtection="1">
      <alignment horizontal="center"/>
      <protection locked="0"/>
    </xf>
    <xf numFmtId="9" fontId="0" fillId="33" borderId="0" xfId="0" applyNumberFormat="1" applyFill="1" applyAlignment="1" applyProtection="1">
      <alignment horizontal="center"/>
      <protection locked="0"/>
    </xf>
    <xf numFmtId="9" fontId="0" fillId="33" borderId="19" xfId="0" applyNumberFormat="1" applyFill="1" applyBorder="1" applyAlignment="1" applyProtection="1">
      <alignment horizontal="center"/>
      <protection locked="0"/>
    </xf>
    <xf numFmtId="0" fontId="0" fillId="33" borderId="0" xfId="0" applyFill="1" applyAlignment="1" applyProtection="1">
      <alignment horizontal="center" vertical="center"/>
      <protection locked="0"/>
    </xf>
    <xf numFmtId="0" fontId="0" fillId="36" borderId="32" xfId="0" applyFill="1" applyBorder="1" applyAlignment="1">
      <alignment horizontal="center"/>
    </xf>
    <xf numFmtId="0" fontId="0" fillId="36" borderId="33" xfId="0" applyFill="1" applyBorder="1" applyAlignment="1">
      <alignment horizontal="left"/>
    </xf>
    <xf numFmtId="0" fontId="0" fillId="36" borderId="33" xfId="0" applyFill="1" applyBorder="1" applyAlignment="1">
      <alignment/>
    </xf>
    <xf numFmtId="173" fontId="5" fillId="36" borderId="34" xfId="0" applyNumberFormat="1" applyFont="1" applyFill="1" applyBorder="1" applyAlignment="1">
      <alignment horizontal="center"/>
    </xf>
    <xf numFmtId="0" fontId="5" fillId="36" borderId="35" xfId="0" applyFont="1" applyFill="1" applyBorder="1" applyAlignment="1">
      <alignment horizontal="left"/>
    </xf>
    <xf numFmtId="0" fontId="5" fillId="36" borderId="35" xfId="0" applyFont="1" applyFill="1" applyBorder="1" applyAlignment="1">
      <alignment/>
    </xf>
    <xf numFmtId="0" fontId="0" fillId="36" borderId="36" xfId="0" applyFill="1" applyBorder="1" applyAlignment="1">
      <alignment/>
    </xf>
    <xf numFmtId="0" fontId="0" fillId="36" borderId="37" xfId="0" applyFill="1" applyBorder="1" applyAlignment="1">
      <alignment/>
    </xf>
    <xf numFmtId="0" fontId="12" fillId="0" borderId="0" xfId="0" applyFont="1" applyFill="1" applyAlignment="1">
      <alignment horizontal="center" vertical="center"/>
    </xf>
    <xf numFmtId="0" fontId="0" fillId="0" borderId="0" xfId="0" applyFont="1" applyFill="1" applyAlignment="1">
      <alignment/>
    </xf>
    <xf numFmtId="9" fontId="0" fillId="33" borderId="0" xfId="0" applyNumberFormat="1" applyFill="1" applyAlignment="1" applyProtection="1">
      <alignment horizontal="center" vertical="center"/>
      <protection locked="0"/>
    </xf>
    <xf numFmtId="0" fontId="0" fillId="0" borderId="0" xfId="0" applyNumberFormat="1" applyFont="1" applyAlignment="1">
      <alignment wrapText="1"/>
    </xf>
    <xf numFmtId="0" fontId="0" fillId="0" borderId="0" xfId="0" applyFont="1" applyAlignment="1">
      <alignment/>
    </xf>
    <xf numFmtId="0" fontId="0" fillId="0" borderId="0" xfId="0" applyFont="1" applyAlignment="1">
      <alignment/>
    </xf>
    <xf numFmtId="0" fontId="14" fillId="0" borderId="3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0" xfId="0" applyFont="1" applyAlignment="1">
      <alignment wrapText="1"/>
    </xf>
    <xf numFmtId="0" fontId="2" fillId="0" borderId="38" xfId="0" applyFont="1" applyBorder="1" applyAlignment="1">
      <alignment horizontal="center" vertical="center"/>
    </xf>
    <xf numFmtId="0" fontId="0" fillId="0" borderId="39" xfId="0" applyBorder="1" applyAlignment="1">
      <alignment horizontal="center" vertical="center"/>
    </xf>
    <xf numFmtId="0" fontId="14" fillId="0" borderId="0" xfId="0" applyFont="1" applyFill="1" applyBorder="1" applyAlignment="1">
      <alignment horizontal="center" vertical="center" wrapText="1"/>
    </xf>
    <xf numFmtId="0" fontId="0" fillId="0" borderId="40" xfId="0" applyBorder="1" applyAlignment="1">
      <alignment horizontal="center" vertical="center" wrapText="1"/>
    </xf>
    <xf numFmtId="0" fontId="14" fillId="0" borderId="41" xfId="0" applyFont="1" applyBorder="1" applyAlignment="1">
      <alignment horizontal="center" vertical="center" wrapText="1"/>
    </xf>
    <xf numFmtId="0" fontId="2" fillId="0" borderId="30" xfId="0" applyFont="1" applyBorder="1" applyAlignment="1">
      <alignment horizontal="center" vertical="center"/>
    </xf>
    <xf numFmtId="0" fontId="0" fillId="0" borderId="38" xfId="0" applyBorder="1" applyAlignment="1">
      <alignment horizontal="center" vertical="center"/>
    </xf>
    <xf numFmtId="0" fontId="0" fillId="0" borderId="31" xfId="0" applyBorder="1" applyAlignment="1">
      <alignment horizontal="center" vertical="center"/>
    </xf>
    <xf numFmtId="0" fontId="0" fillId="0" borderId="42" xfId="0" applyBorder="1" applyAlignment="1">
      <alignment horizontal="center" vertical="center"/>
    </xf>
    <xf numFmtId="0" fontId="2" fillId="0" borderId="43" xfId="0" applyFont="1" applyBorder="1" applyAlignment="1">
      <alignment horizontal="center" vertical="center"/>
    </xf>
    <xf numFmtId="0" fontId="0" fillId="0" borderId="15" xfId="0" applyFont="1" applyBorder="1" applyAlignment="1">
      <alignment horizontal="center"/>
    </xf>
    <xf numFmtId="0" fontId="0" fillId="0" borderId="15" xfId="0" applyBorder="1" applyAlignment="1">
      <alignment horizontal="center"/>
    </xf>
    <xf numFmtId="0" fontId="14" fillId="0" borderId="0" xfId="0" applyFont="1" applyFill="1" applyAlignment="1">
      <alignment horizontal="center" vertical="center"/>
    </xf>
    <xf numFmtId="0" fontId="14" fillId="0" borderId="0" xfId="0" applyFont="1" applyAlignment="1">
      <alignment horizontal="center" vertical="center"/>
    </xf>
    <xf numFmtId="0" fontId="14" fillId="0" borderId="0" xfId="0" applyFont="1" applyAlignment="1">
      <alignment horizontal="center" vertical="center" wrapText="1"/>
    </xf>
    <xf numFmtId="0" fontId="0" fillId="0" borderId="10" xfId="0" applyBorder="1" applyAlignment="1">
      <alignment horizontal="center"/>
    </xf>
    <xf numFmtId="0" fontId="0" fillId="0" borderId="44" xfId="0"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6" xfId="0" applyFont="1" applyBorder="1" applyAlignment="1">
      <alignment horizontal="center"/>
    </xf>
    <xf numFmtId="0" fontId="0" fillId="0" borderId="46" xfId="0" applyBorder="1" applyAlignment="1">
      <alignment horizontal="center" vertical="center"/>
    </xf>
    <xf numFmtId="0" fontId="0" fillId="0" borderId="45" xfId="0" applyBorder="1" applyAlignment="1">
      <alignment horizontal="center" vertical="center"/>
    </xf>
    <xf numFmtId="0" fontId="0" fillId="0" borderId="16" xfId="0" applyFont="1" applyBorder="1" applyAlignment="1">
      <alignment horizontal="center" vertical="center"/>
    </xf>
    <xf numFmtId="0" fontId="0" fillId="0" borderId="11" xfId="0" applyBorder="1" applyAlignment="1">
      <alignment horizontal="center" vertical="center" wrapText="1"/>
    </xf>
    <xf numFmtId="0" fontId="0" fillId="0" borderId="11" xfId="0" applyBorder="1" applyAlignment="1">
      <alignment horizontal="center"/>
    </xf>
    <xf numFmtId="0" fontId="0" fillId="0" borderId="41" xfId="0" applyBorder="1" applyAlignment="1">
      <alignment horizontal="center"/>
    </xf>
    <xf numFmtId="0" fontId="0" fillId="0" borderId="30" xfId="0" applyFont="1" applyBorder="1" applyAlignment="1">
      <alignment horizontal="center" vertical="center"/>
    </xf>
    <xf numFmtId="0" fontId="0" fillId="0" borderId="0" xfId="0" applyFont="1" applyAlignment="1">
      <alignment wrapText="1"/>
    </xf>
    <xf numFmtId="0" fontId="0" fillId="0" borderId="0" xfId="0" applyFont="1" applyAlignment="1">
      <alignment/>
    </xf>
    <xf numFmtId="0" fontId="0" fillId="0" borderId="47" xfId="0" applyBorder="1" applyAlignment="1">
      <alignment horizontal="center" vertical="center"/>
    </xf>
    <xf numFmtId="0" fontId="0" fillId="0" borderId="24" xfId="0" applyFont="1" applyBorder="1" applyAlignment="1">
      <alignment horizontal="center" vertical="center"/>
    </xf>
    <xf numFmtId="0" fontId="0" fillId="0" borderId="48" xfId="0" applyBorder="1" applyAlignment="1">
      <alignment horizontal="center" vertical="center" wrapText="1"/>
    </xf>
    <xf numFmtId="0" fontId="2" fillId="0" borderId="21" xfId="0" applyFont="1" applyBorder="1" applyAlignment="1">
      <alignment horizontal="center" vertical="center"/>
    </xf>
    <xf numFmtId="0" fontId="0" fillId="0" borderId="49" xfId="0" applyBorder="1" applyAlignment="1">
      <alignment horizontal="center" vertical="center"/>
    </xf>
    <xf numFmtId="0" fontId="0" fillId="0" borderId="50" xfId="0" applyFont="1" applyBorder="1" applyAlignment="1">
      <alignment horizontal="center" vertical="center"/>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14" fillId="0" borderId="22"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Font="1" applyBorder="1" applyAlignment="1">
      <alignment horizontal="center"/>
    </xf>
    <xf numFmtId="0" fontId="0" fillId="0" borderId="53" xfId="0" applyFont="1" applyBorder="1" applyAlignment="1">
      <alignment horizontal="center" vertical="center"/>
    </xf>
    <xf numFmtId="0" fontId="0" fillId="0" borderId="15" xfId="0" applyFont="1" applyBorder="1" applyAlignment="1">
      <alignment horizontal="center" vertical="center"/>
    </xf>
    <xf numFmtId="0" fontId="0" fillId="0" borderId="41" xfId="0" applyBorder="1" applyAlignment="1">
      <alignment horizontal="center" vertical="center" wrapText="1"/>
    </xf>
    <xf numFmtId="0" fontId="0" fillId="0" borderId="15" xfId="0" applyBorder="1" applyAlignment="1">
      <alignment horizontal="center" vertical="center" wrapText="1"/>
    </xf>
    <xf numFmtId="0" fontId="0" fillId="0" borderId="22" xfId="0" applyBorder="1" applyAlignment="1">
      <alignment horizontal="center" vertical="center" wrapText="1"/>
    </xf>
    <xf numFmtId="0" fontId="0" fillId="0" borderId="0" xfId="0" applyAlignment="1">
      <alignment vertical="top" wrapText="1"/>
    </xf>
    <xf numFmtId="0" fontId="0" fillId="0" borderId="0" xfId="0" applyFont="1" applyAlignment="1">
      <alignment vertical="top" wrapText="1"/>
    </xf>
    <xf numFmtId="0" fontId="0" fillId="0" borderId="54" xfId="0" applyBorder="1" applyAlignment="1">
      <alignment horizontal="center" vertical="center"/>
    </xf>
    <xf numFmtId="172" fontId="0" fillId="34" borderId="0" xfId="0" applyNumberFormat="1" applyFill="1" applyAlignment="1">
      <alignment horizontal="center" vertical="center"/>
    </xf>
    <xf numFmtId="1" fontId="5" fillId="34" borderId="0" xfId="0" applyNumberFormat="1" applyFont="1" applyFill="1" applyAlignment="1">
      <alignment horizontal="center"/>
    </xf>
    <xf numFmtId="1" fontId="0" fillId="34" borderId="0" xfId="0" applyNumberFormat="1" applyFont="1" applyFill="1" applyAlignment="1">
      <alignment horizontal="center"/>
    </xf>
    <xf numFmtId="0" fontId="2" fillId="0" borderId="26" xfId="0" applyFont="1" applyBorder="1" applyAlignment="1">
      <alignment horizontal="center" vertical="center"/>
    </xf>
    <xf numFmtId="0" fontId="2" fillId="0" borderId="39" xfId="0" applyFont="1" applyBorder="1" applyAlignment="1">
      <alignment horizontal="center" vertical="center"/>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16" xfId="0" applyBorder="1" applyAlignment="1">
      <alignment horizontal="center" vertical="center"/>
    </xf>
    <xf numFmtId="0" fontId="0" fillId="0" borderId="43" xfId="0" applyBorder="1" applyAlignment="1">
      <alignment horizontal="center" vertical="center"/>
    </xf>
    <xf numFmtId="0" fontId="0" fillId="0" borderId="22" xfId="0" applyBorder="1" applyAlignment="1">
      <alignment horizontal="center" vertical="center"/>
    </xf>
    <xf numFmtId="0" fontId="0" fillId="0" borderId="55"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54" xfId="0" applyFont="1" applyFill="1" applyBorder="1" applyAlignment="1">
      <alignment horizontal="center" vertical="center"/>
    </xf>
    <xf numFmtId="0" fontId="0" fillId="0" borderId="12" xfId="0" applyFont="1" applyFill="1" applyBorder="1" applyAlignment="1">
      <alignment horizontal="center" vertical="center"/>
    </xf>
    <xf numFmtId="0" fontId="10" fillId="33" borderId="0" xfId="0" applyFont="1" applyFill="1" applyAlignment="1">
      <alignment horizontal="center" vertical="center" wrapText="1"/>
    </xf>
    <xf numFmtId="0" fontId="0" fillId="0" borderId="0" xfId="0" applyFont="1" applyAlignment="1">
      <alignment wrapText="1"/>
    </xf>
    <xf numFmtId="0" fontId="5" fillId="0" borderId="0" xfId="0" applyFont="1" applyAlignment="1">
      <alignment wrapText="1"/>
    </xf>
    <xf numFmtId="0" fontId="11" fillId="0" borderId="0" xfId="0" applyFont="1" applyAlignment="1">
      <alignment horizontal="center" vertical="center"/>
    </xf>
    <xf numFmtId="0" fontId="12" fillId="0" borderId="0" xfId="0" applyFont="1" applyAlignment="1">
      <alignment horizontal="center" vertical="center"/>
    </xf>
    <xf numFmtId="0" fontId="0" fillId="0" borderId="0" xfId="0" applyAlignment="1">
      <alignment wrapText="1"/>
    </xf>
    <xf numFmtId="0" fontId="9" fillId="0" borderId="0" xfId="0" applyFont="1" applyAlignment="1">
      <alignment wrapText="1"/>
    </xf>
    <xf numFmtId="0" fontId="0" fillId="0" borderId="0" xfId="0" applyAlignment="1">
      <alignment/>
    </xf>
    <xf numFmtId="0" fontId="0" fillId="0" borderId="56" xfId="0" applyBorder="1" applyAlignment="1">
      <alignment horizontal="center" vertical="center" wrapText="1"/>
    </xf>
    <xf numFmtId="0" fontId="0" fillId="0" borderId="57" xfId="0" applyBorder="1" applyAlignment="1">
      <alignment wrapText="1"/>
    </xf>
    <xf numFmtId="0" fontId="0" fillId="0" borderId="56" xfId="0" applyBorder="1" applyAlignment="1">
      <alignment horizontal="center" vertical="center"/>
    </xf>
    <xf numFmtId="0" fontId="0" fillId="0" borderId="54" xfId="0" applyBorder="1" applyAlignment="1">
      <alignment horizontal="center" vertical="center"/>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56" xfId="0" applyFont="1" applyBorder="1" applyAlignment="1">
      <alignment horizontal="center" vertical="center" wrapText="1"/>
    </xf>
    <xf numFmtId="0" fontId="0" fillId="0" borderId="57" xfId="0" applyBorder="1" applyAlignment="1">
      <alignment horizontal="center" vertical="center" wrapText="1"/>
    </xf>
    <xf numFmtId="0" fontId="0" fillId="0" borderId="28"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40" xfId="0" applyBorder="1" applyAlignment="1">
      <alignment horizontal="center" vertical="center" wrapText="1"/>
    </xf>
    <xf numFmtId="0" fontId="0" fillId="0" borderId="48" xfId="0" applyBorder="1" applyAlignment="1">
      <alignment horizontal="center" vertical="center" wrapText="1"/>
    </xf>
    <xf numFmtId="0" fontId="0" fillId="0" borderId="47" xfId="0" applyBorder="1" applyAlignment="1">
      <alignment horizontal="center" vertical="center"/>
    </xf>
    <xf numFmtId="0" fontId="0" fillId="0" borderId="57" xfId="0" applyBorder="1" applyAlignment="1">
      <alignment/>
    </xf>
    <xf numFmtId="0" fontId="0" fillId="0" borderId="54" xfId="0" applyBorder="1" applyAlignment="1">
      <alignment/>
    </xf>
    <xf numFmtId="0" fontId="14" fillId="0" borderId="0" xfId="0" applyFont="1" applyAlignment="1">
      <alignment horizontal="center" vertical="center" wrapText="1"/>
    </xf>
    <xf numFmtId="0" fontId="14" fillId="0" borderId="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rgb="FFFF000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F70"/>
  <sheetViews>
    <sheetView zoomScalePageLayoutView="0" workbookViewId="0" topLeftCell="A58">
      <selection activeCell="E48" sqref="E48"/>
    </sheetView>
  </sheetViews>
  <sheetFormatPr defaultColWidth="9.140625" defaultRowHeight="12.75"/>
  <cols>
    <col min="3" max="3" width="9.57421875" style="0" customWidth="1"/>
    <col min="4" max="4" width="17.140625" style="0" customWidth="1"/>
    <col min="5" max="5" width="124.7109375" style="4" customWidth="1"/>
  </cols>
  <sheetData>
    <row r="1" spans="2:5" ht="51" customHeight="1">
      <c r="B1" s="163" t="s">
        <v>174</v>
      </c>
      <c r="C1" s="163"/>
      <c r="D1" s="163"/>
      <c r="E1" s="163"/>
    </row>
    <row r="3" ht="15.75">
      <c r="B3" s="44" t="s">
        <v>172</v>
      </c>
    </row>
    <row r="5" spans="2:5" ht="12.75">
      <c r="B5" s="26">
        <v>1</v>
      </c>
      <c r="C5" s="26" t="s">
        <v>70</v>
      </c>
      <c r="D5" s="26"/>
      <c r="E5" s="35" t="s">
        <v>141</v>
      </c>
    </row>
    <row r="6" spans="2:4" ht="12.75">
      <c r="B6" s="26"/>
      <c r="D6" s="57" t="s">
        <v>74</v>
      </c>
    </row>
    <row r="7" spans="2:4" ht="12.75">
      <c r="B7" s="26"/>
      <c r="D7" s="57" t="s">
        <v>73</v>
      </c>
    </row>
    <row r="8" spans="2:4" ht="12.75">
      <c r="B8" s="26"/>
      <c r="D8" s="95" t="s">
        <v>142</v>
      </c>
    </row>
    <row r="9" spans="2:4" ht="12.75">
      <c r="B9" s="26"/>
      <c r="D9" s="95" t="s">
        <v>143</v>
      </c>
    </row>
    <row r="10" spans="2:4" ht="12.75">
      <c r="B10" s="26"/>
      <c r="D10" s="95"/>
    </row>
    <row r="11" spans="2:4" ht="12.75">
      <c r="B11" s="26">
        <v>2</v>
      </c>
      <c r="C11" t="s">
        <v>103</v>
      </c>
      <c r="D11" s="36"/>
    </row>
    <row r="12" spans="2:4" ht="12.75">
      <c r="B12" s="26"/>
      <c r="C12" s="36">
        <v>2.1</v>
      </c>
      <c r="D12" s="36" t="s">
        <v>71</v>
      </c>
    </row>
    <row r="13" spans="2:5" ht="25.5">
      <c r="B13" s="36" t="s">
        <v>2</v>
      </c>
      <c r="C13" s="36"/>
      <c r="D13" s="36"/>
      <c r="E13" s="35" t="s">
        <v>127</v>
      </c>
    </row>
    <row r="14" spans="2:5" ht="51">
      <c r="B14" s="26"/>
      <c r="C14" s="36"/>
      <c r="D14" s="36"/>
      <c r="E14" s="35" t="s">
        <v>128</v>
      </c>
    </row>
    <row r="15" spans="2:5" ht="12.75">
      <c r="B15" s="26"/>
      <c r="C15" s="36"/>
      <c r="D15" s="36"/>
      <c r="E15" s="35"/>
    </row>
    <row r="16" spans="2:3" ht="12.75">
      <c r="B16" s="26">
        <v>3</v>
      </c>
      <c r="C16" s="36" t="s">
        <v>129</v>
      </c>
    </row>
    <row r="17" spans="2:4" ht="12.75">
      <c r="B17" s="26"/>
      <c r="C17" s="36">
        <v>3.1</v>
      </c>
      <c r="D17" s="36" t="s">
        <v>130</v>
      </c>
    </row>
    <row r="18" spans="2:5" ht="25.5">
      <c r="B18" s="26"/>
      <c r="C18" s="36"/>
      <c r="D18" s="36"/>
      <c r="E18" s="35" t="s">
        <v>133</v>
      </c>
    </row>
    <row r="19" spans="2:4" ht="12.75">
      <c r="B19" s="26"/>
      <c r="C19" s="36">
        <v>3.2</v>
      </c>
      <c r="D19" s="36" t="s">
        <v>131</v>
      </c>
    </row>
    <row r="20" spans="4:5" ht="25.5">
      <c r="D20" s="36"/>
      <c r="E20" s="35" t="s">
        <v>72</v>
      </c>
    </row>
    <row r="21" spans="3:5" ht="12.75">
      <c r="C21">
        <v>3.3</v>
      </c>
      <c r="D21" s="36" t="s">
        <v>134</v>
      </c>
      <c r="E21" s="35"/>
    </row>
    <row r="22" spans="4:5" ht="12.75">
      <c r="D22" s="36"/>
      <c r="E22" s="35"/>
    </row>
    <row r="23" spans="2:5" ht="12.75">
      <c r="B23" s="26">
        <v>4</v>
      </c>
      <c r="C23" s="36" t="s">
        <v>132</v>
      </c>
      <c r="D23" s="36"/>
      <c r="E23" s="35"/>
    </row>
    <row r="24" spans="2:5" ht="12.75">
      <c r="B24" s="26"/>
      <c r="C24" s="36">
        <v>4.1</v>
      </c>
      <c r="D24" s="36" t="s">
        <v>136</v>
      </c>
      <c r="E24" s="35"/>
    </row>
    <row r="25" spans="2:5" ht="12.75">
      <c r="B25" s="26"/>
      <c r="C25" s="36">
        <v>4.2</v>
      </c>
      <c r="D25" s="36" t="s">
        <v>137</v>
      </c>
      <c r="E25" s="35"/>
    </row>
    <row r="26" spans="2:5" ht="25.5">
      <c r="B26" s="26"/>
      <c r="C26" s="36"/>
      <c r="D26" s="36"/>
      <c r="E26" s="93" t="s">
        <v>140</v>
      </c>
    </row>
    <row r="27" spans="2:6" ht="12.75">
      <c r="B27" s="26"/>
      <c r="C27" s="36">
        <v>4.3</v>
      </c>
      <c r="D27" s="36" t="s">
        <v>138</v>
      </c>
      <c r="E27" s="35"/>
      <c r="F27" s="94" t="s">
        <v>2</v>
      </c>
    </row>
    <row r="28" spans="2:6" ht="12.75">
      <c r="B28" s="26"/>
      <c r="C28" s="36">
        <v>4.4</v>
      </c>
      <c r="D28" s="36" t="s">
        <v>139</v>
      </c>
      <c r="E28" s="35"/>
      <c r="F28" s="94"/>
    </row>
    <row r="29" spans="2:6" ht="12.75">
      <c r="B29" s="26"/>
      <c r="C29" s="36">
        <v>4.5</v>
      </c>
      <c r="D29" s="36" t="s">
        <v>144</v>
      </c>
      <c r="E29" s="35"/>
      <c r="F29" s="94"/>
    </row>
    <row r="30" spans="2:6" ht="12.75">
      <c r="B30" s="26"/>
      <c r="C30" s="36"/>
      <c r="D30" s="36"/>
      <c r="E30" s="35"/>
      <c r="F30" s="94"/>
    </row>
    <row r="31" spans="2:3" ht="12.75">
      <c r="B31">
        <v>5</v>
      </c>
      <c r="C31" s="94" t="s">
        <v>145</v>
      </c>
    </row>
    <row r="32" spans="3:4" ht="12.75">
      <c r="C32" s="36">
        <v>5.1</v>
      </c>
      <c r="D32" s="94" t="s">
        <v>173</v>
      </c>
    </row>
    <row r="33" spans="3:4" ht="12.75">
      <c r="C33" s="36">
        <v>5.2</v>
      </c>
      <c r="D33" s="36" t="s">
        <v>146</v>
      </c>
    </row>
    <row r="34" ht="12.75">
      <c r="D34" s="36"/>
    </row>
    <row r="35" spans="2:3" ht="12.75">
      <c r="B35">
        <v>6</v>
      </c>
      <c r="C35" s="94" t="s">
        <v>147</v>
      </c>
    </row>
    <row r="36" spans="3:4" ht="12.75">
      <c r="C36">
        <v>6.1</v>
      </c>
      <c r="D36" s="36" t="s">
        <v>148</v>
      </c>
    </row>
    <row r="37" ht="12.75">
      <c r="E37" s="36" t="s">
        <v>149</v>
      </c>
    </row>
    <row r="38" ht="12.75">
      <c r="E38" s="35" t="s">
        <v>150</v>
      </c>
    </row>
    <row r="39" spans="2:4" ht="12.75">
      <c r="B39" s="26"/>
      <c r="C39">
        <v>6.2</v>
      </c>
      <c r="D39" s="94" t="s">
        <v>162</v>
      </c>
    </row>
    <row r="40" spans="3:4" ht="12.75">
      <c r="C40">
        <v>6.3</v>
      </c>
      <c r="D40" s="94" t="s">
        <v>173</v>
      </c>
    </row>
    <row r="41" spans="3:4" ht="12.75">
      <c r="C41">
        <v>6.4</v>
      </c>
      <c r="D41" s="94" t="s">
        <v>146</v>
      </c>
    </row>
    <row r="42" ht="12.75">
      <c r="D42" s="94"/>
    </row>
    <row r="43" spans="2:3" ht="12.75">
      <c r="B43">
        <v>7</v>
      </c>
      <c r="C43" s="94" t="s">
        <v>151</v>
      </c>
    </row>
    <row r="44" spans="3:4" ht="12.75">
      <c r="C44" s="94">
        <v>7.1</v>
      </c>
      <c r="D44" s="94" t="s">
        <v>152</v>
      </c>
    </row>
    <row r="45" spans="3:5" ht="38.25">
      <c r="C45" s="94">
        <f>C44+0.1</f>
        <v>7.199999999999999</v>
      </c>
      <c r="E45" s="35" t="s">
        <v>153</v>
      </c>
    </row>
    <row r="46" spans="3:4" ht="12.75">
      <c r="C46" s="94">
        <f>C45+0.1</f>
        <v>7.299999999999999</v>
      </c>
      <c r="D46" s="94" t="s">
        <v>155</v>
      </c>
    </row>
    <row r="47" ht="38.25">
      <c r="E47" s="35" t="s">
        <v>154</v>
      </c>
    </row>
    <row r="48" spans="3:4" ht="12.75">
      <c r="C48">
        <v>7.4</v>
      </c>
      <c r="D48" s="94" t="s">
        <v>156</v>
      </c>
    </row>
    <row r="49" ht="76.5">
      <c r="E49" s="35" t="s">
        <v>157</v>
      </c>
    </row>
    <row r="50" spans="3:4" ht="12.75">
      <c r="C50">
        <v>7.5</v>
      </c>
      <c r="D50" s="94" t="s">
        <v>159</v>
      </c>
    </row>
    <row r="51" spans="2:5" ht="63.75">
      <c r="B51" s="36" t="s">
        <v>2</v>
      </c>
      <c r="C51" s="36" t="s">
        <v>2</v>
      </c>
      <c r="D51" s="36"/>
      <c r="E51" s="127" t="s">
        <v>236</v>
      </c>
    </row>
    <row r="52" spans="2:4" ht="12.75">
      <c r="B52" s="36" t="s">
        <v>2</v>
      </c>
      <c r="C52" s="36">
        <v>7.6</v>
      </c>
      <c r="D52" s="94" t="s">
        <v>158</v>
      </c>
    </row>
    <row r="53" ht="76.5">
      <c r="E53" s="127" t="s">
        <v>237</v>
      </c>
    </row>
    <row r="55" spans="3:4" ht="12.75">
      <c r="C55">
        <v>7.7</v>
      </c>
      <c r="D55" s="94" t="s">
        <v>161</v>
      </c>
    </row>
    <row r="56" ht="12.75">
      <c r="E56" s="35" t="s">
        <v>163</v>
      </c>
    </row>
    <row r="57" spans="3:4" ht="12.75">
      <c r="C57">
        <v>7.8</v>
      </c>
      <c r="D57" s="94" t="s">
        <v>173</v>
      </c>
    </row>
    <row r="58" spans="3:4" ht="12.75">
      <c r="C58">
        <v>7.9</v>
      </c>
      <c r="D58" s="94" t="s">
        <v>146</v>
      </c>
    </row>
    <row r="59" ht="12.75">
      <c r="D59" s="94"/>
    </row>
    <row r="60" spans="2:3" ht="12.75">
      <c r="B60">
        <v>8</v>
      </c>
      <c r="C60" s="94" t="s">
        <v>164</v>
      </c>
    </row>
    <row r="61" ht="12.75">
      <c r="D61" s="94" t="s">
        <v>165</v>
      </c>
    </row>
    <row r="63" spans="2:4" ht="12.75">
      <c r="B63" s="26">
        <v>9</v>
      </c>
      <c r="C63" s="94" t="s">
        <v>160</v>
      </c>
      <c r="D63" s="26"/>
    </row>
    <row r="64" spans="2:4" ht="12.75">
      <c r="B64" s="26"/>
      <c r="C64">
        <v>9.1</v>
      </c>
      <c r="D64" s="36" t="s">
        <v>167</v>
      </c>
    </row>
    <row r="65" spans="2:5" ht="38.25">
      <c r="B65" s="26"/>
      <c r="C65" s="26"/>
      <c r="D65" s="26"/>
      <c r="E65" s="35" t="s">
        <v>169</v>
      </c>
    </row>
    <row r="66" spans="2:4" ht="12.75">
      <c r="B66" s="26"/>
      <c r="C66" s="36">
        <v>9.2</v>
      </c>
      <c r="D66" s="36" t="s">
        <v>168</v>
      </c>
    </row>
    <row r="67" spans="2:5" ht="25.5">
      <c r="B67" s="26"/>
      <c r="E67" s="35" t="s">
        <v>171</v>
      </c>
    </row>
    <row r="68" ht="12.75">
      <c r="D68" s="94" t="s">
        <v>170</v>
      </c>
    </row>
    <row r="69" ht="12.75">
      <c r="D69" s="94"/>
    </row>
    <row r="70" spans="2:3" ht="12.75">
      <c r="B70">
        <v>10</v>
      </c>
      <c r="C70" s="94" t="s">
        <v>166</v>
      </c>
    </row>
  </sheetData>
  <sheetProtection/>
  <mergeCells count="1">
    <mergeCell ref="B1:E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S90"/>
  <sheetViews>
    <sheetView tabSelected="1" zoomScale="60" zoomScaleNormal="60" zoomScalePageLayoutView="0" workbookViewId="0" topLeftCell="A1">
      <selection activeCell="K6" sqref="K6"/>
    </sheetView>
  </sheetViews>
  <sheetFormatPr defaultColWidth="8.8515625" defaultRowHeight="12.75"/>
  <cols>
    <col min="1" max="1" width="8.8515625" style="38" customWidth="1"/>
    <col min="2" max="2" width="31.28125" style="0" customWidth="1"/>
    <col min="3" max="3" width="9.8515625" style="0" customWidth="1"/>
    <col min="4" max="4" width="0.85546875" style="46" customWidth="1"/>
    <col min="5" max="5" width="12.421875" style="0" bestFit="1" customWidth="1"/>
    <col min="6" max="6" width="10.7109375" style="0" customWidth="1"/>
    <col min="7" max="7" width="0.85546875" style="46" customWidth="1"/>
    <col min="8" max="8" width="9.140625" style="0" customWidth="1"/>
    <col min="9" max="9" width="11.8515625" style="0" customWidth="1"/>
    <col min="10" max="10" width="0.85546875" style="46" customWidth="1"/>
    <col min="11" max="12" width="9.140625" style="0" customWidth="1"/>
    <col min="13" max="14" width="0.85546875" style="46" customWidth="1"/>
    <col min="15" max="15" width="9.140625" style="0" customWidth="1"/>
    <col min="16" max="16" width="88.7109375" style="4" customWidth="1"/>
    <col min="17" max="16384" width="8.8515625" style="38" customWidth="1"/>
  </cols>
  <sheetData>
    <row r="1" spans="2:14" ht="24.75" customHeight="1">
      <c r="B1" s="44" t="s">
        <v>94</v>
      </c>
      <c r="C1" s="44"/>
      <c r="D1" s="38"/>
      <c r="F1" s="38"/>
      <c r="G1" s="38"/>
      <c r="J1" s="38"/>
      <c r="M1" s="38"/>
      <c r="N1" s="38"/>
    </row>
    <row r="2" spans="2:14" ht="13.5" customHeight="1">
      <c r="B2" s="44"/>
      <c r="C2" s="44"/>
      <c r="D2" s="38"/>
      <c r="F2" s="38"/>
      <c r="G2" s="38"/>
      <c r="J2" s="38"/>
      <c r="M2" s="38"/>
      <c r="N2" s="38"/>
    </row>
    <row r="3" spans="2:14" ht="12.75">
      <c r="B3" t="s">
        <v>12</v>
      </c>
      <c r="C3" s="1"/>
      <c r="D3" s="38"/>
      <c r="F3" s="38"/>
      <c r="G3" s="38"/>
      <c r="J3" s="38"/>
      <c r="M3" s="38"/>
      <c r="N3" s="38"/>
    </row>
    <row r="4" spans="2:14" ht="12.75">
      <c r="B4" t="s">
        <v>122</v>
      </c>
      <c r="C4" s="2"/>
      <c r="D4" s="38"/>
      <c r="F4" s="38"/>
      <c r="G4" s="38"/>
      <c r="J4" s="38"/>
      <c r="M4" s="38"/>
      <c r="N4" s="38"/>
    </row>
    <row r="5" spans="4:16" ht="24" customHeight="1">
      <c r="D5" s="90"/>
      <c r="E5" s="166" t="s">
        <v>51</v>
      </c>
      <c r="F5" s="167"/>
      <c r="G5" s="90"/>
      <c r="H5" s="166" t="s">
        <v>250</v>
      </c>
      <c r="I5" s="167"/>
      <c r="J5" s="90"/>
      <c r="K5" s="166" t="s">
        <v>251</v>
      </c>
      <c r="L5" s="167"/>
      <c r="M5" s="90"/>
      <c r="N5" s="90"/>
      <c r="P5" s="127" t="s">
        <v>247</v>
      </c>
    </row>
    <row r="6" spans="2:14" ht="10.5" customHeight="1">
      <c r="B6" s="44"/>
      <c r="C6" s="44"/>
      <c r="D6" s="38"/>
      <c r="F6" s="38"/>
      <c r="G6" s="38"/>
      <c r="J6" s="38"/>
      <c r="M6" s="38"/>
      <c r="N6" s="38"/>
    </row>
    <row r="7" spans="2:16" ht="4.5" customHeight="1">
      <c r="B7" s="46"/>
      <c r="C7" s="46"/>
      <c r="E7" s="51"/>
      <c r="F7" s="52"/>
      <c r="H7" s="51"/>
      <c r="I7" s="52"/>
      <c r="K7" s="51"/>
      <c r="L7" s="46"/>
      <c r="O7" s="46"/>
      <c r="P7" s="48"/>
    </row>
    <row r="8" spans="2:3" ht="9.75" customHeight="1">
      <c r="B8" s="44"/>
      <c r="C8" s="44"/>
    </row>
    <row r="9" spans="2:3" ht="15.75" thickBot="1">
      <c r="B9" s="71" t="s">
        <v>119</v>
      </c>
      <c r="C9" s="71"/>
    </row>
    <row r="10" spans="5:16" ht="12.75" customHeight="1">
      <c r="E10" s="82"/>
      <c r="F10" s="83"/>
      <c r="H10" s="82"/>
      <c r="I10" s="83"/>
      <c r="K10" s="82"/>
      <c r="L10" s="84"/>
      <c r="P10" s="168" t="s">
        <v>123</v>
      </c>
    </row>
    <row r="11" spans="2:16" ht="12.75" customHeight="1">
      <c r="B11" t="s">
        <v>57</v>
      </c>
      <c r="E11" s="85">
        <f>E30-E52</f>
        <v>0.16000000000000014</v>
      </c>
      <c r="F11" s="86" t="s">
        <v>9</v>
      </c>
      <c r="H11" s="85">
        <f>H30-H52</f>
        <v>-3.5555555555555554</v>
      </c>
      <c r="I11" s="86" t="s">
        <v>9</v>
      </c>
      <c r="K11" s="85">
        <f>K30-K52</f>
        <v>-0.3333333333333335</v>
      </c>
      <c r="L11" s="87" t="s">
        <v>9</v>
      </c>
      <c r="P11" s="168"/>
    </row>
    <row r="12" spans="2:16" ht="13.5" thickBot="1">
      <c r="B12" t="s">
        <v>120</v>
      </c>
      <c r="E12" s="88"/>
      <c r="F12" s="89"/>
      <c r="H12" s="88"/>
      <c r="I12" s="89"/>
      <c r="K12" s="88"/>
      <c r="L12" s="89"/>
      <c r="P12" s="38"/>
    </row>
    <row r="14" spans="2:16" ht="4.5" customHeight="1">
      <c r="B14" s="46"/>
      <c r="C14" s="46"/>
      <c r="E14" s="51"/>
      <c r="F14" s="52"/>
      <c r="H14" s="51"/>
      <c r="I14" s="52"/>
      <c r="K14" s="51"/>
      <c r="L14" s="46"/>
      <c r="O14" s="46"/>
      <c r="P14" s="48"/>
    </row>
    <row r="15" spans="2:16" ht="25.5">
      <c r="B15" s="70" t="s">
        <v>118</v>
      </c>
      <c r="C15" s="70"/>
      <c r="E15" s="17"/>
      <c r="F15" s="25"/>
      <c r="H15" s="17"/>
      <c r="I15" s="25"/>
      <c r="K15" s="17"/>
      <c r="P15" s="4" t="s">
        <v>101</v>
      </c>
    </row>
    <row r="16" spans="2:16" ht="12.75">
      <c r="B16" t="s">
        <v>52</v>
      </c>
      <c r="E16" s="78">
        <v>3</v>
      </c>
      <c r="F16" s="25" t="s">
        <v>9</v>
      </c>
      <c r="H16" s="78">
        <v>2</v>
      </c>
      <c r="I16" s="25" t="s">
        <v>9</v>
      </c>
      <c r="K16" s="78">
        <v>2</v>
      </c>
      <c r="L16" t="s">
        <v>9</v>
      </c>
      <c r="P16" s="4" t="s">
        <v>102</v>
      </c>
    </row>
    <row r="17" spans="2:16" ht="34.5" customHeight="1">
      <c r="B17" t="s">
        <v>10</v>
      </c>
      <c r="E17" s="92">
        <v>0.9</v>
      </c>
      <c r="F17" s="24"/>
      <c r="H17" s="92">
        <v>0.9</v>
      </c>
      <c r="I17" s="24"/>
      <c r="K17" s="92">
        <v>0.9</v>
      </c>
      <c r="P17" s="127" t="s">
        <v>233</v>
      </c>
    </row>
    <row r="18" spans="5:12" ht="12.75">
      <c r="E18" s="33"/>
      <c r="F18" s="34"/>
      <c r="H18" s="33"/>
      <c r="I18" s="34"/>
      <c r="K18" s="33"/>
      <c r="L18" s="38"/>
    </row>
    <row r="19" spans="2:16" ht="25.5">
      <c r="B19" t="s">
        <v>83</v>
      </c>
      <c r="E19" s="79">
        <v>0.1</v>
      </c>
      <c r="F19" s="25"/>
      <c r="H19" s="79">
        <v>0</v>
      </c>
      <c r="I19" s="25"/>
      <c r="K19" s="79">
        <v>0</v>
      </c>
      <c r="P19" s="127" t="s">
        <v>238</v>
      </c>
    </row>
    <row r="20" spans="5:12" ht="12.75">
      <c r="E20" s="39">
        <f>(E16*1000)*E19</f>
        <v>300</v>
      </c>
      <c r="F20" s="25" t="s">
        <v>48</v>
      </c>
      <c r="H20" s="39">
        <f>(H16*1000)*H19</f>
        <v>0</v>
      </c>
      <c r="I20" s="25" t="s">
        <v>48</v>
      </c>
      <c r="K20" s="39">
        <f>(K16*1000)*K19</f>
        <v>0</v>
      </c>
      <c r="L20" s="25" t="s">
        <v>48</v>
      </c>
    </row>
    <row r="21" spans="5:12" ht="12.75">
      <c r="E21" s="23">
        <f>E20/1000</f>
        <v>0.3</v>
      </c>
      <c r="F21" s="25" t="s">
        <v>9</v>
      </c>
      <c r="H21" s="23">
        <f>H20/1000</f>
        <v>0</v>
      </c>
      <c r="I21" s="25" t="s">
        <v>9</v>
      </c>
      <c r="K21" s="23">
        <f>K20/1000</f>
        <v>0</v>
      </c>
      <c r="L21" s="25" t="s">
        <v>9</v>
      </c>
    </row>
    <row r="22" spans="5:11" ht="12.75">
      <c r="E22" s="33"/>
      <c r="F22" s="34"/>
      <c r="H22" s="33"/>
      <c r="I22" s="34"/>
      <c r="K22" s="33"/>
    </row>
    <row r="23" spans="2:16" ht="12.75" customHeight="1">
      <c r="B23" t="s">
        <v>84</v>
      </c>
      <c r="E23" s="80">
        <v>0.8</v>
      </c>
      <c r="F23" s="25"/>
      <c r="H23" s="80">
        <v>1</v>
      </c>
      <c r="I23" s="25"/>
      <c r="K23" s="80">
        <v>1</v>
      </c>
      <c r="P23" s="164" t="s">
        <v>239</v>
      </c>
    </row>
    <row r="24" spans="5:16" ht="12.75">
      <c r="E24" s="39">
        <f>((E16-E21)*1000)*E23</f>
        <v>2160</v>
      </c>
      <c r="F24" s="25" t="s">
        <v>48</v>
      </c>
      <c r="H24" s="39">
        <f>((H16-H21)*1000)*H23</f>
        <v>2000</v>
      </c>
      <c r="I24" s="25" t="s">
        <v>48</v>
      </c>
      <c r="K24" s="39">
        <f>((K16-K21)*1000)*K23</f>
        <v>2000</v>
      </c>
      <c r="L24" s="25" t="s">
        <v>48</v>
      </c>
      <c r="P24" s="164"/>
    </row>
    <row r="25" spans="5:16" ht="12.75">
      <c r="E25" s="23">
        <f>E24/1000</f>
        <v>2.16</v>
      </c>
      <c r="F25" s="25" t="s">
        <v>9</v>
      </c>
      <c r="H25" s="23">
        <f>H24/1000</f>
        <v>2</v>
      </c>
      <c r="I25" s="25" t="s">
        <v>9</v>
      </c>
      <c r="K25" s="23">
        <f>K24/1000</f>
        <v>2</v>
      </c>
      <c r="L25" s="25" t="s">
        <v>9</v>
      </c>
      <c r="P25" s="164"/>
    </row>
    <row r="26" spans="5:11" ht="12.75">
      <c r="E26" s="33"/>
      <c r="F26" s="34"/>
      <c r="H26" s="33"/>
      <c r="I26" s="34"/>
      <c r="K26" s="33"/>
    </row>
    <row r="27" spans="2:12" ht="12.75">
      <c r="B27" t="s">
        <v>85</v>
      </c>
      <c r="E27" s="22">
        <f>(E16*1000)-E20-E24</f>
        <v>540</v>
      </c>
      <c r="F27" s="25" t="s">
        <v>48</v>
      </c>
      <c r="H27" s="22">
        <f>(H16*1000)-H20-H24</f>
        <v>0</v>
      </c>
      <c r="I27" s="25" t="s">
        <v>48</v>
      </c>
      <c r="K27" s="22">
        <f>(K16*1000)-K20-K24</f>
        <v>0</v>
      </c>
      <c r="L27" s="25" t="s">
        <v>48</v>
      </c>
    </row>
    <row r="28" spans="5:12" ht="12.75">
      <c r="E28" s="23">
        <f>E27/1000</f>
        <v>0.54</v>
      </c>
      <c r="F28" s="25" t="s">
        <v>9</v>
      </c>
      <c r="H28" s="23">
        <f>H27/1000</f>
        <v>0</v>
      </c>
      <c r="I28" s="25" t="s">
        <v>9</v>
      </c>
      <c r="K28" s="23">
        <f>K27/1000</f>
        <v>0</v>
      </c>
      <c r="L28" s="25" t="s">
        <v>9</v>
      </c>
    </row>
    <row r="29" spans="5:11" ht="12.75">
      <c r="E29" s="72"/>
      <c r="F29" s="34"/>
      <c r="H29" s="72"/>
      <c r="I29" s="34"/>
      <c r="K29" s="72"/>
    </row>
    <row r="30" spans="2:16" ht="25.5">
      <c r="B30" s="73" t="s">
        <v>53</v>
      </c>
      <c r="C30" s="74"/>
      <c r="E30" s="75">
        <f>E25</f>
        <v>2.16</v>
      </c>
      <c r="F30" s="76" t="s">
        <v>9</v>
      </c>
      <c r="H30" s="75">
        <f>H25</f>
        <v>2</v>
      </c>
      <c r="I30" s="76" t="s">
        <v>9</v>
      </c>
      <c r="K30" s="75">
        <f>K25</f>
        <v>2</v>
      </c>
      <c r="L30" s="77" t="s">
        <v>9</v>
      </c>
      <c r="P30" s="4" t="s">
        <v>90</v>
      </c>
    </row>
    <row r="32" spans="2:16" ht="4.5" customHeight="1">
      <c r="B32" s="46"/>
      <c r="C32" s="46"/>
      <c r="E32" s="51"/>
      <c r="F32" s="52"/>
      <c r="H32" s="51"/>
      <c r="I32" s="52"/>
      <c r="K32" s="51"/>
      <c r="L32" s="46"/>
      <c r="O32" s="46"/>
      <c r="P32" s="48"/>
    </row>
    <row r="34" spans="2:3" ht="24" customHeight="1">
      <c r="B34" s="70" t="s">
        <v>117</v>
      </c>
      <c r="C34" s="70"/>
    </row>
    <row r="36" spans="2:16" ht="38.25">
      <c r="B36" s="91" t="s">
        <v>135</v>
      </c>
      <c r="E36" s="81">
        <v>100</v>
      </c>
      <c r="F36" t="s">
        <v>48</v>
      </c>
      <c r="H36" s="81">
        <v>50</v>
      </c>
      <c r="I36" t="s">
        <v>48</v>
      </c>
      <c r="K36" s="81">
        <v>50</v>
      </c>
      <c r="L36" t="s">
        <v>48</v>
      </c>
      <c r="P36" s="127" t="s">
        <v>240</v>
      </c>
    </row>
    <row r="37" spans="2:16" ht="63.75">
      <c r="B37" t="s">
        <v>126</v>
      </c>
      <c r="E37" s="81">
        <v>50</v>
      </c>
      <c r="F37" t="s">
        <v>48</v>
      </c>
      <c r="H37" s="81">
        <v>50</v>
      </c>
      <c r="I37" t="s">
        <v>48</v>
      </c>
      <c r="K37" s="81">
        <v>50</v>
      </c>
      <c r="L37" t="s">
        <v>48</v>
      </c>
      <c r="P37" s="127" t="s">
        <v>241</v>
      </c>
    </row>
    <row r="38" spans="2:16" ht="12.75">
      <c r="B38" t="s">
        <v>184</v>
      </c>
      <c r="E38" s="81">
        <v>0</v>
      </c>
      <c r="H38" s="81">
        <v>0</v>
      </c>
      <c r="K38" s="81">
        <v>0</v>
      </c>
      <c r="P38" s="127" t="s">
        <v>242</v>
      </c>
    </row>
    <row r="39" spans="2:16" ht="12.75">
      <c r="B39" t="s">
        <v>125</v>
      </c>
      <c r="E39" s="81">
        <f>E37+E36+E38</f>
        <v>150</v>
      </c>
      <c r="F39" s="24" t="s">
        <v>48</v>
      </c>
      <c r="H39" s="81">
        <f>H37+H36+H38</f>
        <v>100</v>
      </c>
      <c r="I39" s="24" t="s">
        <v>48</v>
      </c>
      <c r="K39" s="81">
        <f>K37+K36+K38</f>
        <v>100</v>
      </c>
      <c r="L39" t="s">
        <v>48</v>
      </c>
      <c r="P39" s="127" t="s">
        <v>243</v>
      </c>
    </row>
    <row r="40" spans="2:16" ht="12.75">
      <c r="B40" t="s">
        <v>89</v>
      </c>
      <c r="E40" s="81">
        <v>1000</v>
      </c>
      <c r="F40" s="24" t="s">
        <v>48</v>
      </c>
      <c r="H40" s="81">
        <v>1000</v>
      </c>
      <c r="I40" s="24" t="s">
        <v>48</v>
      </c>
      <c r="K40" s="81">
        <v>1000</v>
      </c>
      <c r="L40" t="s">
        <v>48</v>
      </c>
      <c r="P40" s="127" t="s">
        <v>244</v>
      </c>
    </row>
    <row r="41" spans="2:16" ht="12.75">
      <c r="B41" t="s">
        <v>10</v>
      </c>
      <c r="E41" s="148">
        <f>E17</f>
        <v>0.9</v>
      </c>
      <c r="F41" s="24"/>
      <c r="H41" s="148">
        <f>H17</f>
        <v>0.9</v>
      </c>
      <c r="I41" s="24"/>
      <c r="K41" s="148">
        <f>K17</f>
        <v>0.9</v>
      </c>
      <c r="P41" s="127" t="s">
        <v>234</v>
      </c>
    </row>
    <row r="42" spans="5:11" ht="12.75">
      <c r="E42" s="21"/>
      <c r="F42" s="24"/>
      <c r="H42" s="21"/>
      <c r="I42" s="24"/>
      <c r="K42" s="21"/>
    </row>
    <row r="43" spans="2:16" ht="25.5">
      <c r="B43" t="s">
        <v>11</v>
      </c>
      <c r="E43" s="81">
        <v>12</v>
      </c>
      <c r="F43" s="24"/>
      <c r="H43" s="81">
        <v>50</v>
      </c>
      <c r="I43" s="24"/>
      <c r="K43" s="81">
        <v>21</v>
      </c>
      <c r="P43" s="127" t="s">
        <v>245</v>
      </c>
    </row>
    <row r="44" spans="2:19" ht="25.5">
      <c r="B44" s="4" t="s">
        <v>59</v>
      </c>
      <c r="C44" s="4"/>
      <c r="E44" s="81">
        <v>0</v>
      </c>
      <c r="F44" s="24"/>
      <c r="H44" s="81">
        <v>0</v>
      </c>
      <c r="I44" s="24"/>
      <c r="K44" s="81">
        <v>0</v>
      </c>
      <c r="P44" s="127" t="s">
        <v>246</v>
      </c>
      <c r="S44" s="38" t="s">
        <v>2</v>
      </c>
    </row>
    <row r="45" spans="5:11" ht="12.75">
      <c r="E45" s="21"/>
      <c r="F45" s="24"/>
      <c r="H45" s="21"/>
      <c r="I45" s="24"/>
      <c r="K45" s="21"/>
    </row>
    <row r="46" spans="2:11" ht="12.75">
      <c r="B46" s="18" t="s">
        <v>14</v>
      </c>
      <c r="C46" s="18"/>
      <c r="E46" s="21"/>
      <c r="F46" s="24"/>
      <c r="H46" s="21"/>
      <c r="I46" s="24"/>
      <c r="K46" s="21"/>
    </row>
    <row r="47" spans="2:16" ht="12.75">
      <c r="B47" s="3" t="s">
        <v>58</v>
      </c>
      <c r="C47" s="3"/>
      <c r="E47" s="49">
        <f>E48/E43</f>
        <v>166.66666666666666</v>
      </c>
      <c r="F47" s="24" t="s">
        <v>48</v>
      </c>
      <c r="H47" s="49">
        <f>H48/H43</f>
        <v>111.11111111111111</v>
      </c>
      <c r="I47" s="24" t="s">
        <v>48</v>
      </c>
      <c r="K47" s="49">
        <f>K48/K43</f>
        <v>111.11111111111111</v>
      </c>
      <c r="L47" t="s">
        <v>48</v>
      </c>
      <c r="P47" s="4" t="s">
        <v>97</v>
      </c>
    </row>
    <row r="48" spans="2:16" ht="12.75">
      <c r="B48" s="3" t="s">
        <v>16</v>
      </c>
      <c r="C48" s="3"/>
      <c r="E48" s="49">
        <f>(E39/E41)*E43</f>
        <v>2000</v>
      </c>
      <c r="F48" s="24" t="s">
        <v>48</v>
      </c>
      <c r="H48" s="49">
        <f>(H39/H41)*H43</f>
        <v>5555.555555555556</v>
      </c>
      <c r="I48" s="24" t="s">
        <v>48</v>
      </c>
      <c r="K48" s="49">
        <f>(K39/K41)*K43</f>
        <v>2333.3333333333335</v>
      </c>
      <c r="L48" t="s">
        <v>48</v>
      </c>
      <c r="O48" t="s">
        <v>2</v>
      </c>
      <c r="P48" s="4" t="s">
        <v>98</v>
      </c>
    </row>
    <row r="49" spans="2:16" ht="12.75">
      <c r="B49" s="3" t="s">
        <v>17</v>
      </c>
      <c r="C49" s="3"/>
      <c r="E49" s="50">
        <f>(E40/E41)*E44</f>
        <v>0</v>
      </c>
      <c r="F49" s="24" t="s">
        <v>48</v>
      </c>
      <c r="H49" s="50">
        <f>(H40/H41)*H44</f>
        <v>0</v>
      </c>
      <c r="I49" s="24" t="s">
        <v>48</v>
      </c>
      <c r="K49" s="50">
        <f>(K40/K41)*K44</f>
        <v>0</v>
      </c>
      <c r="L49" t="s">
        <v>48</v>
      </c>
      <c r="P49" s="4" t="s">
        <v>99</v>
      </c>
    </row>
    <row r="50" spans="5:12" ht="12.75">
      <c r="E50" s="17"/>
      <c r="F50" s="34"/>
      <c r="H50" s="17"/>
      <c r="I50" s="34"/>
      <c r="K50" s="17"/>
      <c r="L50" s="38"/>
    </row>
    <row r="51" spans="2:16" ht="12.75">
      <c r="B51" s="18"/>
      <c r="C51" s="18"/>
      <c r="E51" s="53">
        <f>((E44*E40)+(E43*E39))/E41</f>
        <v>2000</v>
      </c>
      <c r="F51" s="54" t="s">
        <v>15</v>
      </c>
      <c r="H51" s="53">
        <f>((H44*H40)+(H43*H39))/H41</f>
        <v>5555.555555555556</v>
      </c>
      <c r="I51" s="54" t="s">
        <v>48</v>
      </c>
      <c r="K51" s="53">
        <f>((K44*K40)+(K43*K39))/K41</f>
        <v>2333.3333333333335</v>
      </c>
      <c r="L51" s="55" t="s">
        <v>48</v>
      </c>
      <c r="O51" s="18"/>
      <c r="P51" s="165" t="s">
        <v>100</v>
      </c>
    </row>
    <row r="52" spans="2:16" ht="33" customHeight="1">
      <c r="B52" s="73" t="s">
        <v>121</v>
      </c>
      <c r="C52" s="74"/>
      <c r="E52" s="75">
        <f>E51/1000</f>
        <v>2</v>
      </c>
      <c r="F52" s="76" t="s">
        <v>9</v>
      </c>
      <c r="H52" s="75">
        <f>H51/1000</f>
        <v>5.555555555555555</v>
      </c>
      <c r="I52" s="76" t="s">
        <v>9</v>
      </c>
      <c r="K52" s="75">
        <f>K51/1000</f>
        <v>2.3333333333333335</v>
      </c>
      <c r="L52" s="77" t="s">
        <v>9</v>
      </c>
      <c r="O52" s="18"/>
      <c r="P52" s="165"/>
    </row>
    <row r="53" spans="5:11" ht="12.75">
      <c r="E53" s="17"/>
      <c r="F53" s="34"/>
      <c r="H53" s="17"/>
      <c r="I53" s="25"/>
      <c r="K53" s="17"/>
    </row>
    <row r="54" spans="2:16" ht="4.5" customHeight="1">
      <c r="B54" s="46"/>
      <c r="C54" s="46"/>
      <c r="E54" s="51"/>
      <c r="F54" s="52"/>
      <c r="H54" s="51"/>
      <c r="I54" s="52"/>
      <c r="K54" s="51"/>
      <c r="L54" s="46"/>
      <c r="O54" s="46"/>
      <c r="P54" s="48"/>
    </row>
    <row r="55" spans="2:16" ht="51">
      <c r="B55" t="s">
        <v>248</v>
      </c>
      <c r="E55" s="75">
        <f>(500*E43)/1000</f>
        <v>6</v>
      </c>
      <c r="F55" s="76" t="s">
        <v>9</v>
      </c>
      <c r="H55" s="75">
        <f>(500*H43)/1000</f>
        <v>25</v>
      </c>
      <c r="I55" s="25"/>
      <c r="K55" s="75">
        <f>(500*K43)/1000</f>
        <v>10.5</v>
      </c>
      <c r="P55" s="4" t="s">
        <v>249</v>
      </c>
    </row>
    <row r="56" ht="24.75" customHeight="1"/>
    <row r="81" ht="12.75">
      <c r="P81"/>
    </row>
    <row r="82" ht="12.75">
      <c r="P82"/>
    </row>
    <row r="83" ht="12.75">
      <c r="P83"/>
    </row>
    <row r="84" ht="12.75">
      <c r="P84"/>
    </row>
    <row r="85" ht="12.75">
      <c r="P85"/>
    </row>
    <row r="86" ht="12.75">
      <c r="P86"/>
    </row>
    <row r="87" ht="12.75">
      <c r="P87"/>
    </row>
    <row r="88" ht="12.75">
      <c r="P88"/>
    </row>
    <row r="89" ht="12.75">
      <c r="P89"/>
    </row>
    <row r="90" ht="12.75">
      <c r="P90"/>
    </row>
  </sheetData>
  <sheetProtection/>
  <mergeCells count="6">
    <mergeCell ref="P23:P25"/>
    <mergeCell ref="P51:P52"/>
    <mergeCell ref="E5:F5"/>
    <mergeCell ref="H5:I5"/>
    <mergeCell ref="K5:L5"/>
    <mergeCell ref="P10:P11"/>
  </mergeCells>
  <conditionalFormatting sqref="E10:F12">
    <cfRule type="expression" priority="1" dxfId="1" stopIfTrue="1">
      <formula>$E$11&lt;0</formula>
    </cfRule>
  </conditionalFormatting>
  <conditionalFormatting sqref="H10:I12">
    <cfRule type="expression" priority="2" dxfId="1" stopIfTrue="1">
      <formula>$H$11&lt;0</formula>
    </cfRule>
  </conditionalFormatting>
  <conditionalFormatting sqref="K10:L12">
    <cfRule type="expression" priority="3" dxfId="1" stopIfTrue="1">
      <formula>$K$11&lt;0</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I39"/>
  <sheetViews>
    <sheetView zoomScale="75" zoomScaleNormal="75" zoomScalePageLayoutView="0" workbookViewId="0" topLeftCell="A21">
      <selection activeCell="A30" sqref="A30"/>
    </sheetView>
  </sheetViews>
  <sheetFormatPr defaultColWidth="9.140625" defaultRowHeight="12.75"/>
  <cols>
    <col min="2" max="2" width="29.8515625" style="4" customWidth="1"/>
    <col min="3" max="3" width="10.00390625" style="0" bestFit="1" customWidth="1"/>
    <col min="9" max="9" width="77.7109375" style="4" customWidth="1"/>
  </cols>
  <sheetData>
    <row r="1" spans="2:9" ht="38.25">
      <c r="B1" s="45" t="s">
        <v>182</v>
      </c>
      <c r="I1" s="4" t="s">
        <v>91</v>
      </c>
    </row>
    <row r="2" ht="12.75">
      <c r="B2" s="40" t="s">
        <v>86</v>
      </c>
    </row>
    <row r="3" ht="12.75">
      <c r="B3" s="41"/>
    </row>
    <row r="4" spans="2:5" ht="12.75">
      <c r="B4" s="4" t="s">
        <v>12</v>
      </c>
      <c r="C4" s="1"/>
      <c r="E4" s="18"/>
    </row>
    <row r="5" spans="2:3" ht="12.75">
      <c r="B5" s="4" t="s">
        <v>13</v>
      </c>
      <c r="C5" s="2"/>
    </row>
    <row r="7" spans="3:7" ht="12.75">
      <c r="C7" s="19" t="str">
        <f>'BW Planning Calculator'!E5</f>
        <v>Datacenter</v>
      </c>
      <c r="E7" s="19" t="str">
        <f>'BW Planning Calculator'!H5</f>
        <v>Branch 1 </v>
      </c>
      <c r="G7" s="19" t="str">
        <f>'BW Planning Calculator'!K5</f>
        <v>Branch 2</v>
      </c>
    </row>
    <row r="9" spans="2:7" ht="12.75">
      <c r="B9" s="4" t="s">
        <v>81</v>
      </c>
      <c r="C9" s="23">
        <f>'BW Planning Calculator'!E43</f>
        <v>12</v>
      </c>
      <c r="D9" s="38"/>
      <c r="E9" s="23">
        <f>'BW Planning Calculator'!H43</f>
        <v>50</v>
      </c>
      <c r="F9" s="38"/>
      <c r="G9" s="23">
        <f>'BW Planning Calculator'!K43</f>
        <v>21</v>
      </c>
    </row>
    <row r="11" spans="2:8" ht="12.75">
      <c r="B11" s="4" t="s">
        <v>75</v>
      </c>
      <c r="C11" s="23">
        <f>'BW Planning Calculator'!E16</f>
        <v>3</v>
      </c>
      <c r="D11" s="25" t="s">
        <v>9</v>
      </c>
      <c r="E11" s="23">
        <f>'BW Planning Calculator'!H16</f>
        <v>2</v>
      </c>
      <c r="F11" s="25" t="s">
        <v>9</v>
      </c>
      <c r="G11" s="23">
        <f>'BW Planning Calculator'!K16</f>
        <v>2</v>
      </c>
      <c r="H11" t="s">
        <v>9</v>
      </c>
    </row>
    <row r="12" spans="3:8" ht="12.75">
      <c r="C12" s="33"/>
      <c r="D12" s="34"/>
      <c r="E12" s="33"/>
      <c r="F12" s="34"/>
      <c r="G12" s="33"/>
      <c r="H12" s="38"/>
    </row>
    <row r="13" spans="2:7" ht="12.75">
      <c r="B13" s="4" t="s">
        <v>76</v>
      </c>
      <c r="C13" s="23">
        <f>'BW Planning Calculator'!E19</f>
        <v>0.1</v>
      </c>
      <c r="D13" s="25"/>
      <c r="E13" s="23">
        <f>'BW Planning Calculator'!H19</f>
        <v>0</v>
      </c>
      <c r="F13" s="25"/>
      <c r="G13" s="23">
        <f>'BW Planning Calculator'!K19</f>
        <v>0</v>
      </c>
    </row>
    <row r="14" spans="3:9" ht="12.75">
      <c r="C14" s="39">
        <f>(C11*1000)*C13</f>
        <v>300</v>
      </c>
      <c r="D14" s="25" t="s">
        <v>48</v>
      </c>
      <c r="E14" s="39">
        <f>(E11*1000)*E13</f>
        <v>0</v>
      </c>
      <c r="F14" s="25" t="s">
        <v>48</v>
      </c>
      <c r="G14" s="39">
        <f>(G11*1000)*G13</f>
        <v>0</v>
      </c>
      <c r="H14" s="25" t="s">
        <v>48</v>
      </c>
      <c r="I14" s="4" t="s">
        <v>80</v>
      </c>
    </row>
    <row r="15" spans="3:8" ht="12.75">
      <c r="C15" s="23">
        <f>C14/1000</f>
        <v>0.3</v>
      </c>
      <c r="D15" s="25" t="s">
        <v>9</v>
      </c>
      <c r="E15" s="23">
        <f>E14/1000</f>
        <v>0</v>
      </c>
      <c r="F15" s="25" t="s">
        <v>9</v>
      </c>
      <c r="G15" s="23">
        <f>G14/1000</f>
        <v>0</v>
      </c>
      <c r="H15" s="25" t="s">
        <v>9</v>
      </c>
    </row>
    <row r="16" spans="3:7" ht="12.75">
      <c r="C16" s="33"/>
      <c r="D16" s="34"/>
      <c r="E16" s="33"/>
      <c r="F16" s="34"/>
      <c r="G16" s="33"/>
    </row>
    <row r="17" spans="2:9" ht="12.75">
      <c r="B17" s="4" t="s">
        <v>78</v>
      </c>
      <c r="C17" s="23">
        <f>'BW Planning Calculator'!E23</f>
        <v>0.8</v>
      </c>
      <c r="D17" s="34"/>
      <c r="E17" s="23">
        <f>'BW Planning Calculator'!H23</f>
        <v>1</v>
      </c>
      <c r="F17" s="34"/>
      <c r="G17" s="23">
        <f>'BW Planning Calculator'!K23</f>
        <v>1</v>
      </c>
      <c r="I17" s="4" t="s">
        <v>77</v>
      </c>
    </row>
    <row r="18" spans="3:8" ht="12.75">
      <c r="C18" s="39">
        <f>((C11-C15)*1000)*C17</f>
        <v>2160</v>
      </c>
      <c r="D18" s="25" t="s">
        <v>48</v>
      </c>
      <c r="E18" s="39">
        <f>((E11-E15)*1000)*E17</f>
        <v>2000</v>
      </c>
      <c r="F18" s="25" t="s">
        <v>48</v>
      </c>
      <c r="G18" s="39">
        <f>((G11-G15)*1000)*G17</f>
        <v>2000</v>
      </c>
      <c r="H18" s="25" t="s">
        <v>48</v>
      </c>
    </row>
    <row r="19" spans="3:8" ht="12.75">
      <c r="C19" s="23">
        <f>C18/1000</f>
        <v>2.16</v>
      </c>
      <c r="D19" s="25" t="s">
        <v>9</v>
      </c>
      <c r="E19" s="23">
        <f>E18/1000</f>
        <v>2</v>
      </c>
      <c r="F19" s="25" t="s">
        <v>9</v>
      </c>
      <c r="G19" s="23">
        <f>G18/1000</f>
        <v>2</v>
      </c>
      <c r="H19" s="25" t="s">
        <v>9</v>
      </c>
    </row>
    <row r="20" spans="3:7" ht="12.75">
      <c r="C20" s="33"/>
      <c r="D20" s="34"/>
      <c r="E20" s="33"/>
      <c r="F20" s="34"/>
      <c r="G20" s="33"/>
    </row>
    <row r="21" spans="2:8" ht="25.5">
      <c r="B21" s="4" t="s">
        <v>79</v>
      </c>
      <c r="C21" s="22">
        <f>(C11*1000)-C14-C18</f>
        <v>540</v>
      </c>
      <c r="D21" s="25" t="s">
        <v>48</v>
      </c>
      <c r="E21" s="22">
        <f>(E11*1000)-E14-E18</f>
        <v>0</v>
      </c>
      <c r="F21" s="25" t="s">
        <v>48</v>
      </c>
      <c r="G21" s="22">
        <f>(G11*1000)-G14-G18</f>
        <v>0</v>
      </c>
      <c r="H21" s="25" t="s">
        <v>48</v>
      </c>
    </row>
    <row r="22" spans="3:8" ht="12.75">
      <c r="C22" s="23">
        <f>C21/1000</f>
        <v>0.54</v>
      </c>
      <c r="D22" s="25" t="s">
        <v>9</v>
      </c>
      <c r="E22" s="23">
        <f>E21/1000</f>
        <v>0</v>
      </c>
      <c r="F22" s="25" t="s">
        <v>9</v>
      </c>
      <c r="G22" s="23">
        <f>G21/1000</f>
        <v>0</v>
      </c>
      <c r="H22" s="25" t="s">
        <v>9</v>
      </c>
    </row>
    <row r="23" spans="3:7" ht="12.75">
      <c r="C23" s="42"/>
      <c r="E23" s="42"/>
      <c r="G23" s="42"/>
    </row>
    <row r="24" spans="2:9" s="18" customFormat="1" ht="25.5">
      <c r="B24" s="37" t="s">
        <v>183</v>
      </c>
      <c r="C24" s="149">
        <f>C18/C9</f>
        <v>180</v>
      </c>
      <c r="D24" s="43" t="s">
        <v>48</v>
      </c>
      <c r="E24" s="149">
        <f>E18/E9</f>
        <v>40</v>
      </c>
      <c r="F24" s="43" t="s">
        <v>48</v>
      </c>
      <c r="G24" s="149">
        <f>G18/G9</f>
        <v>95.23809523809524</v>
      </c>
      <c r="H24" s="43" t="s">
        <v>48</v>
      </c>
      <c r="I24" s="37" t="s">
        <v>82</v>
      </c>
    </row>
    <row r="27" spans="2:9" ht="39">
      <c r="B27" s="169" t="s">
        <v>230</v>
      </c>
      <c r="C27" s="170"/>
      <c r="D27" s="170"/>
      <c r="I27" s="127" t="s">
        <v>226</v>
      </c>
    </row>
    <row r="28" spans="2:9" ht="12.75">
      <c r="B28" s="127" t="s">
        <v>231</v>
      </c>
      <c r="C28" s="150">
        <f>C24+500</f>
        <v>680</v>
      </c>
      <c r="D28" s="128" t="s">
        <v>48</v>
      </c>
      <c r="E28" s="150">
        <f>E24+500</f>
        <v>540</v>
      </c>
      <c r="F28" s="128" t="s">
        <v>48</v>
      </c>
      <c r="G28" s="150">
        <f>G24+500</f>
        <v>595.2380952380952</v>
      </c>
      <c r="H28" s="128" t="s">
        <v>48</v>
      </c>
      <c r="I28" s="127" t="s">
        <v>229</v>
      </c>
    </row>
    <row r="29" spans="3:7" ht="12.75">
      <c r="C29" s="128"/>
      <c r="E29" s="128"/>
      <c r="G29" s="128"/>
    </row>
    <row r="30" spans="2:9" ht="12.75">
      <c r="B30" s="127" t="s">
        <v>232</v>
      </c>
      <c r="C30" s="150">
        <f>C24+1000</f>
        <v>1180</v>
      </c>
      <c r="D30" s="128" t="s">
        <v>48</v>
      </c>
      <c r="E30" s="150">
        <f>E24+1000</f>
        <v>1040</v>
      </c>
      <c r="F30" s="128" t="s">
        <v>48</v>
      </c>
      <c r="G30" s="150">
        <f>G24+1000</f>
        <v>1095.2380952380952</v>
      </c>
      <c r="H30" s="128" t="s">
        <v>48</v>
      </c>
      <c r="I30" s="127" t="s">
        <v>228</v>
      </c>
    </row>
    <row r="32" ht="12.75">
      <c r="I32" s="37" t="s">
        <v>227</v>
      </c>
    </row>
    <row r="33" ht="55.5">
      <c r="I33" s="127" t="s">
        <v>235</v>
      </c>
    </row>
    <row r="35" ht="25.5">
      <c r="I35" s="4" t="s">
        <v>87</v>
      </c>
    </row>
    <row r="36" ht="12.75">
      <c r="I36" s="4" t="s">
        <v>88</v>
      </c>
    </row>
    <row r="37" ht="25.5">
      <c r="I37" s="20" t="s">
        <v>92</v>
      </c>
    </row>
    <row r="39" ht="12.75">
      <c r="I39" s="4" t="s">
        <v>93</v>
      </c>
    </row>
  </sheetData>
  <sheetProtection/>
  <mergeCells count="1">
    <mergeCell ref="B27:D27"/>
  </mergeCells>
  <printOptions/>
  <pageMargins left="0.75" right="0.75" top="1" bottom="1" header="0.5" footer="0.5"/>
  <pageSetup horizontalDpi="300" verticalDpi="300" orientation="landscape" r:id="rId1"/>
</worksheet>
</file>

<file path=xl/worksheets/sheet4.xml><?xml version="1.0" encoding="utf-8"?>
<worksheet xmlns="http://schemas.openxmlformats.org/spreadsheetml/2006/main" xmlns:r="http://schemas.openxmlformats.org/officeDocument/2006/relationships">
  <dimension ref="B1:K27"/>
  <sheetViews>
    <sheetView zoomScale="75" zoomScaleNormal="75" zoomScalePageLayoutView="0" workbookViewId="0" topLeftCell="A1">
      <selection activeCell="D24" sqref="D24"/>
    </sheetView>
  </sheetViews>
  <sheetFormatPr defaultColWidth="8.8515625" defaultRowHeight="12.75"/>
  <cols>
    <col min="1" max="1" width="8.8515625" style="0" customWidth="1"/>
    <col min="2" max="2" width="22.8515625" style="0" customWidth="1"/>
    <col min="3" max="3" width="8.8515625" style="0" customWidth="1"/>
    <col min="4" max="4" width="11.7109375" style="0" bestFit="1" customWidth="1"/>
    <col min="5" max="6" width="8.8515625" style="0" customWidth="1"/>
    <col min="7" max="7" width="87.7109375" style="4" customWidth="1"/>
    <col min="8" max="8" width="8.8515625" style="0" customWidth="1"/>
    <col min="9" max="9" width="14.00390625" style="0" customWidth="1"/>
  </cols>
  <sheetData>
    <row r="1" ht="15.75">
      <c r="B1" s="44" t="s">
        <v>95</v>
      </c>
    </row>
    <row r="2" ht="12.75">
      <c r="B2" t="s">
        <v>96</v>
      </c>
    </row>
    <row r="3" ht="12.75">
      <c r="B3" t="s">
        <v>54</v>
      </c>
    </row>
    <row r="6" spans="2:7" ht="38.25">
      <c r="B6" s="26" t="s">
        <v>0</v>
      </c>
      <c r="C6" s="26"/>
      <c r="D6" s="27">
        <v>1300</v>
      </c>
      <c r="E6" s="26" t="s">
        <v>1</v>
      </c>
      <c r="G6" s="4" t="s">
        <v>64</v>
      </c>
    </row>
    <row r="7" spans="2:7" ht="38.25">
      <c r="B7" s="146" t="s">
        <v>225</v>
      </c>
      <c r="C7" s="26"/>
      <c r="D7" s="27">
        <v>10</v>
      </c>
      <c r="E7" s="26" t="s">
        <v>9</v>
      </c>
      <c r="G7" s="127" t="s">
        <v>223</v>
      </c>
    </row>
    <row r="8" spans="2:5" ht="12.75">
      <c r="B8" s="26"/>
      <c r="C8" s="26"/>
      <c r="D8" s="26"/>
      <c r="E8" s="26"/>
    </row>
    <row r="9" spans="2:9" ht="15.75">
      <c r="B9" s="45" t="s">
        <v>56</v>
      </c>
      <c r="C9" s="26"/>
      <c r="D9" s="26"/>
      <c r="E9" s="26"/>
      <c r="I9">
        <f>768*8</f>
        <v>6144</v>
      </c>
    </row>
    <row r="10" spans="2:11" ht="12.75">
      <c r="B10" s="26"/>
      <c r="C10" s="26"/>
      <c r="D10" s="26"/>
      <c r="E10" s="26"/>
      <c r="F10" t="s">
        <v>2</v>
      </c>
      <c r="G10" s="4" t="s">
        <v>2</v>
      </c>
      <c r="H10" t="s">
        <v>2</v>
      </c>
      <c r="I10" t="s">
        <v>3</v>
      </c>
      <c r="J10" t="s">
        <v>2</v>
      </c>
      <c r="K10" t="s">
        <v>2</v>
      </c>
    </row>
    <row r="11" spans="2:7" ht="63.75">
      <c r="B11" s="26" t="s">
        <v>42</v>
      </c>
      <c r="C11" s="26"/>
      <c r="D11" s="27">
        <v>50</v>
      </c>
      <c r="E11" s="26" t="s">
        <v>43</v>
      </c>
      <c r="G11" s="4" t="s">
        <v>65</v>
      </c>
    </row>
    <row r="12" spans="2:5" ht="12.75">
      <c r="B12" s="26" t="s">
        <v>44</v>
      </c>
      <c r="C12" s="26"/>
      <c r="D12" s="28">
        <f>D7*1000</f>
        <v>10000</v>
      </c>
      <c r="E12" s="26" t="s">
        <v>48</v>
      </c>
    </row>
    <row r="13" spans="2:5" ht="12.75">
      <c r="B13" s="26"/>
      <c r="C13" s="26"/>
      <c r="D13" s="26"/>
      <c r="E13" s="26"/>
    </row>
    <row r="14" spans="2:5" ht="12.75">
      <c r="B14" s="26" t="s">
        <v>45</v>
      </c>
      <c r="C14" s="26"/>
      <c r="D14" s="26">
        <f>D12*(D11/1000)</f>
        <v>500</v>
      </c>
      <c r="E14" s="26" t="s">
        <v>46</v>
      </c>
    </row>
    <row r="15" spans="2:5" ht="12.75">
      <c r="B15" s="26"/>
      <c r="C15" s="26"/>
      <c r="D15" s="29">
        <f>D14/8</f>
        <v>62.5</v>
      </c>
      <c r="E15" s="26" t="s">
        <v>47</v>
      </c>
    </row>
    <row r="16" spans="2:7" ht="25.5">
      <c r="B16" s="26"/>
      <c r="C16" s="26"/>
      <c r="D16" s="30">
        <f>D15/(D6/1000)</f>
        <v>48.07692307692307</v>
      </c>
      <c r="E16" s="26" t="s">
        <v>4</v>
      </c>
      <c r="G16" s="127" t="s">
        <v>224</v>
      </c>
    </row>
    <row r="17" spans="2:5" ht="12.75">
      <c r="B17" s="26"/>
      <c r="C17" s="26"/>
      <c r="D17" s="26"/>
      <c r="E17" s="26"/>
    </row>
    <row r="18" spans="2:7" s="46" customFormat="1" ht="6" customHeight="1">
      <c r="B18" s="47"/>
      <c r="C18" s="47"/>
      <c r="D18" s="47"/>
      <c r="E18" s="47"/>
      <c r="G18" s="48"/>
    </row>
    <row r="19" spans="2:5" ht="12.75">
      <c r="B19" s="26"/>
      <c r="C19" s="26"/>
      <c r="D19" s="26"/>
      <c r="E19" s="26"/>
    </row>
    <row r="20" spans="2:5" ht="12.75">
      <c r="B20" s="26"/>
      <c r="C20" s="26"/>
      <c r="D20" s="26"/>
      <c r="E20" s="26"/>
    </row>
    <row r="21" spans="2:7" ht="25.5">
      <c r="B21" s="45" t="s">
        <v>55</v>
      </c>
      <c r="C21" s="26"/>
      <c r="D21" s="26"/>
      <c r="E21" s="26"/>
      <c r="G21" s="4" t="s">
        <v>66</v>
      </c>
    </row>
    <row r="22" spans="2:5" ht="12.75">
      <c r="B22" s="26"/>
      <c r="C22" s="26"/>
      <c r="D22" s="26"/>
      <c r="E22" s="26"/>
    </row>
    <row r="23" spans="2:7" ht="12.75">
      <c r="B23" s="26" t="s">
        <v>4</v>
      </c>
      <c r="C23" s="26"/>
      <c r="D23" s="27">
        <v>150</v>
      </c>
      <c r="E23" s="26" t="s">
        <v>4</v>
      </c>
      <c r="G23" s="4" t="s">
        <v>67</v>
      </c>
    </row>
    <row r="24" spans="2:5" ht="12.75">
      <c r="B24" s="26" t="s">
        <v>49</v>
      </c>
      <c r="C24" s="26"/>
      <c r="D24" s="31">
        <f>D23*(D6/1000)</f>
        <v>195</v>
      </c>
      <c r="E24" s="26" t="s">
        <v>47</v>
      </c>
    </row>
    <row r="25" spans="2:5" ht="25.5">
      <c r="B25" s="145" t="s">
        <v>222</v>
      </c>
      <c r="C25" s="26"/>
      <c r="D25" s="29">
        <f>D12</f>
        <v>10000</v>
      </c>
      <c r="E25" s="26" t="s">
        <v>48</v>
      </c>
    </row>
    <row r="26" spans="2:5" ht="12.75">
      <c r="B26" s="26"/>
      <c r="C26" s="26"/>
      <c r="D26" s="26"/>
      <c r="E26" s="26"/>
    </row>
    <row r="27" spans="2:7" ht="38.25">
      <c r="B27" s="26" t="s">
        <v>50</v>
      </c>
      <c r="C27" s="26"/>
      <c r="D27" s="32">
        <f>(1/(D25/(D24*8)))*1000</f>
        <v>156</v>
      </c>
      <c r="E27" s="26" t="s">
        <v>43</v>
      </c>
      <c r="G27" s="4" t="s">
        <v>68</v>
      </c>
    </row>
  </sheetData>
  <sheetProtection/>
  <conditionalFormatting sqref="D23">
    <cfRule type="expression" priority="1" dxfId="0" stopIfTrue="1">
      <formula>$D$23&gt;100</formula>
    </cfRule>
  </conditionalFormatting>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B1:AF1912"/>
  <sheetViews>
    <sheetView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O17" sqref="A17:AO18"/>
    </sheetView>
  </sheetViews>
  <sheetFormatPr defaultColWidth="8.8515625" defaultRowHeight="12.75" outlineLevelRow="1" outlineLevelCol="1"/>
  <cols>
    <col min="1" max="1" width="8.8515625" style="0" customWidth="1"/>
    <col min="2" max="2" width="22.57421875" style="0" customWidth="1"/>
    <col min="3" max="3" width="12.8515625" style="0" customWidth="1" outlineLevel="1"/>
    <col min="4" max="4" width="10.57421875" style="0" customWidth="1" outlineLevel="1"/>
    <col min="5" max="5" width="11.28125" style="0" customWidth="1" outlineLevel="1"/>
    <col min="6" max="6" width="9.140625" style="0" customWidth="1" outlineLevel="1"/>
    <col min="7" max="7" width="9.7109375" style="0" customWidth="1" outlineLevel="1"/>
    <col min="8" max="10" width="5.00390625" style="0" customWidth="1" outlineLevel="1"/>
    <col min="11" max="11" width="6.00390625" style="0" customWidth="1" outlineLevel="1"/>
    <col min="12" max="12" width="11.00390625" style="0" customWidth="1" outlineLevel="1"/>
    <col min="13" max="13" width="8.8515625" style="0" customWidth="1" outlineLevel="1"/>
    <col min="14" max="14" width="8.140625" style="0" customWidth="1" outlineLevel="1"/>
    <col min="15" max="15" width="11.421875" style="0" customWidth="1" outlineLevel="1"/>
    <col min="16" max="16" width="6.421875" style="0" customWidth="1" outlineLevel="1"/>
    <col min="17" max="17" width="11.421875" style="0" customWidth="1" outlineLevel="1"/>
    <col min="18" max="18" width="7.28125" style="0" customWidth="1" outlineLevel="1"/>
    <col min="19" max="19" width="11.421875" style="0" customWidth="1" outlineLevel="1"/>
    <col min="20" max="20" width="10.7109375" style="0" customWidth="1" outlineLevel="1"/>
    <col min="21" max="21" width="14.00390625" style="0" customWidth="1" outlineLevel="1"/>
    <col min="22" max="22" width="15.8515625" style="0" customWidth="1"/>
    <col min="23" max="23" width="18.421875" style="0" customWidth="1"/>
    <col min="24" max="24" width="14.8515625" style="0" customWidth="1"/>
    <col min="25" max="25" width="16.00390625" style="0" customWidth="1"/>
    <col min="26" max="26" width="15.140625" style="0" customWidth="1" outlineLevel="1"/>
    <col min="27" max="27" width="11.7109375" style="0" customWidth="1"/>
    <col min="28" max="28" width="13.7109375" style="0" customWidth="1"/>
    <col min="29" max="29" width="11.421875" style="0" customWidth="1"/>
    <col min="30" max="30" width="19.00390625" style="0" customWidth="1"/>
  </cols>
  <sheetData>
    <row r="1" spans="6:7" ht="12.75">
      <c r="F1" s="38"/>
      <c r="G1" s="38"/>
    </row>
    <row r="2" spans="2:7" ht="12.75">
      <c r="B2" s="18" t="s">
        <v>38</v>
      </c>
      <c r="F2" s="38"/>
      <c r="G2" s="38"/>
    </row>
    <row r="3" spans="6:7" ht="13.5" thickBot="1">
      <c r="F3" s="38"/>
      <c r="G3" s="38"/>
    </row>
    <row r="4" spans="2:30" s="4" customFormat="1" ht="30.75" customHeight="1">
      <c r="B4" s="177" t="s">
        <v>41</v>
      </c>
      <c r="C4" s="179" t="s">
        <v>40</v>
      </c>
      <c r="D4" s="180"/>
      <c r="E4" s="180"/>
      <c r="F4" s="181"/>
      <c r="G4" s="179" t="s">
        <v>33</v>
      </c>
      <c r="H4" s="180"/>
      <c r="I4" s="180"/>
      <c r="J4" s="180"/>
      <c r="K4" s="181"/>
      <c r="L4" s="179" t="s">
        <v>30</v>
      </c>
      <c r="M4" s="181"/>
      <c r="N4" s="175" t="s">
        <v>105</v>
      </c>
      <c r="O4" s="175"/>
      <c r="P4" s="175"/>
      <c r="Q4" s="175"/>
      <c r="R4" s="176"/>
      <c r="S4" s="179" t="s">
        <v>37</v>
      </c>
      <c r="T4" s="183"/>
      <c r="U4" s="181"/>
      <c r="V4" s="179" t="s">
        <v>220</v>
      </c>
      <c r="W4" s="181"/>
      <c r="X4" s="179" t="s">
        <v>112</v>
      </c>
      <c r="Y4" s="180"/>
      <c r="Z4" s="181"/>
      <c r="AA4" s="182" t="s">
        <v>113</v>
      </c>
      <c r="AB4" s="180"/>
      <c r="AC4" s="183"/>
      <c r="AD4" s="171" t="s">
        <v>187</v>
      </c>
    </row>
    <row r="5" spans="2:30" s="99" customFormat="1" ht="33.75" customHeight="1" thickBot="1">
      <c r="B5" s="178"/>
      <c r="C5" s="96" t="s">
        <v>39</v>
      </c>
      <c r="D5" s="97" t="s">
        <v>24</v>
      </c>
      <c r="E5" s="97" t="s">
        <v>34</v>
      </c>
      <c r="F5" s="98" t="s">
        <v>110</v>
      </c>
      <c r="G5" s="96" t="s">
        <v>176</v>
      </c>
      <c r="H5" s="97" t="s">
        <v>25</v>
      </c>
      <c r="I5" s="97" t="s">
        <v>26</v>
      </c>
      <c r="J5" s="97" t="s">
        <v>27</v>
      </c>
      <c r="K5" s="98" t="s">
        <v>28</v>
      </c>
      <c r="L5" s="96" t="s">
        <v>31</v>
      </c>
      <c r="M5" s="98" t="s">
        <v>32</v>
      </c>
      <c r="N5" s="104" t="s">
        <v>106</v>
      </c>
      <c r="O5" s="97" t="s">
        <v>108</v>
      </c>
      <c r="P5" s="97" t="s">
        <v>107</v>
      </c>
      <c r="Q5" s="97" t="s">
        <v>116</v>
      </c>
      <c r="R5" s="98" t="s">
        <v>109</v>
      </c>
      <c r="S5" s="96" t="s">
        <v>177</v>
      </c>
      <c r="T5" s="97" t="s">
        <v>29</v>
      </c>
      <c r="U5" s="98" t="s">
        <v>175</v>
      </c>
      <c r="V5" s="96" t="s">
        <v>104</v>
      </c>
      <c r="W5" s="98" t="s">
        <v>221</v>
      </c>
      <c r="X5" s="96" t="s">
        <v>114</v>
      </c>
      <c r="Y5" s="97" t="s">
        <v>115</v>
      </c>
      <c r="Z5" s="98" t="s">
        <v>111</v>
      </c>
      <c r="AA5" s="104" t="s">
        <v>6</v>
      </c>
      <c r="AB5" s="97" t="s">
        <v>5</v>
      </c>
      <c r="AC5" s="137" t="s">
        <v>7</v>
      </c>
      <c r="AD5" s="172"/>
    </row>
    <row r="6" spans="2:30" ht="15.75" outlineLevel="1">
      <c r="B6" s="173" t="s">
        <v>18</v>
      </c>
      <c r="C6" s="100" t="s">
        <v>36</v>
      </c>
      <c r="D6" s="63"/>
      <c r="E6" s="63"/>
      <c r="F6" s="101"/>
      <c r="G6" s="106"/>
      <c r="H6" s="63"/>
      <c r="I6" s="63"/>
      <c r="J6" s="63"/>
      <c r="K6" s="101"/>
      <c r="L6" s="106"/>
      <c r="M6" s="101"/>
      <c r="N6" s="62" t="s">
        <v>36</v>
      </c>
      <c r="O6" s="56"/>
      <c r="P6" s="56"/>
      <c r="Q6" s="56"/>
      <c r="R6" s="101"/>
      <c r="S6" s="106"/>
      <c r="T6" s="56"/>
      <c r="U6" s="101"/>
      <c r="V6" s="66" t="s">
        <v>191</v>
      </c>
      <c r="W6" s="15" t="s">
        <v>203</v>
      </c>
      <c r="X6" s="66" t="s">
        <v>203</v>
      </c>
      <c r="Y6" s="14" t="s">
        <v>63</v>
      </c>
      <c r="Z6" s="117" t="s">
        <v>124</v>
      </c>
      <c r="AA6" s="103">
        <v>40</v>
      </c>
      <c r="AB6" s="16">
        <v>70</v>
      </c>
      <c r="AC6" s="131">
        <v>8</v>
      </c>
      <c r="AD6" s="158" t="s">
        <v>188</v>
      </c>
    </row>
    <row r="7" spans="2:30" ht="15.75" outlineLevel="1">
      <c r="B7" s="174"/>
      <c r="C7" s="100" t="s">
        <v>36</v>
      </c>
      <c r="D7" s="6"/>
      <c r="E7" s="6"/>
      <c r="F7" s="11"/>
      <c r="G7" s="67"/>
      <c r="H7" s="6"/>
      <c r="I7" s="6"/>
      <c r="J7" s="6"/>
      <c r="K7" s="11"/>
      <c r="L7" s="67"/>
      <c r="M7" s="11"/>
      <c r="N7" s="8" t="s">
        <v>36</v>
      </c>
      <c r="O7" s="58"/>
      <c r="P7" s="58"/>
      <c r="Q7" s="58"/>
      <c r="R7" s="11"/>
      <c r="S7" s="67"/>
      <c r="T7" s="58"/>
      <c r="U7" s="11"/>
      <c r="V7" s="67" t="s">
        <v>192</v>
      </c>
      <c r="W7" s="11" t="s">
        <v>204</v>
      </c>
      <c r="X7" s="67" t="s">
        <v>204</v>
      </c>
      <c r="Y7" s="6" t="s">
        <v>63</v>
      </c>
      <c r="Z7" s="118" t="s">
        <v>124</v>
      </c>
      <c r="AA7" s="123">
        <v>50</v>
      </c>
      <c r="AB7" s="5">
        <v>70</v>
      </c>
      <c r="AC7" s="138">
        <v>15</v>
      </c>
      <c r="AD7" s="159" t="s">
        <v>188</v>
      </c>
    </row>
    <row r="8" spans="2:30" ht="15.75" outlineLevel="1">
      <c r="B8" s="129" t="s">
        <v>21</v>
      </c>
      <c r="C8" s="64" t="s">
        <v>36</v>
      </c>
      <c r="D8" s="7" t="s">
        <v>36</v>
      </c>
      <c r="E8" s="6"/>
      <c r="F8" s="11"/>
      <c r="G8" s="64" t="s">
        <v>36</v>
      </c>
      <c r="H8" s="6"/>
      <c r="I8" s="6"/>
      <c r="J8" s="6"/>
      <c r="K8" s="11"/>
      <c r="L8" s="67"/>
      <c r="M8" s="11"/>
      <c r="N8" s="107"/>
      <c r="O8" s="7" t="s">
        <v>36</v>
      </c>
      <c r="P8" s="58"/>
      <c r="Q8" s="58"/>
      <c r="R8" s="11"/>
      <c r="S8" s="67"/>
      <c r="T8" s="58"/>
      <c r="U8" s="11"/>
      <c r="V8" s="67" t="s">
        <v>193</v>
      </c>
      <c r="W8" s="11" t="s">
        <v>205</v>
      </c>
      <c r="X8" s="67" t="s">
        <v>211</v>
      </c>
      <c r="Y8" s="6" t="s">
        <v>195</v>
      </c>
      <c r="Z8" s="118" t="s">
        <v>124</v>
      </c>
      <c r="AA8" s="123">
        <v>40</v>
      </c>
      <c r="AB8" s="5">
        <v>70</v>
      </c>
      <c r="AC8" s="138">
        <v>15</v>
      </c>
      <c r="AD8" s="159" t="s">
        <v>188</v>
      </c>
    </row>
    <row r="9" spans="2:30" ht="15.75" outlineLevel="1">
      <c r="B9" s="184" t="s">
        <v>20</v>
      </c>
      <c r="C9" s="64" t="s">
        <v>36</v>
      </c>
      <c r="D9" s="7" t="s">
        <v>36</v>
      </c>
      <c r="E9" s="6"/>
      <c r="F9" s="11"/>
      <c r="G9" s="64" t="s">
        <v>36</v>
      </c>
      <c r="H9" s="6"/>
      <c r="I9" s="6"/>
      <c r="J9" s="6"/>
      <c r="K9" s="11"/>
      <c r="L9" s="67"/>
      <c r="M9" s="11"/>
      <c r="N9" s="107"/>
      <c r="O9" s="58"/>
      <c r="P9" s="7" t="s">
        <v>36</v>
      </c>
      <c r="Q9" s="58"/>
      <c r="R9" s="11"/>
      <c r="S9" s="67"/>
      <c r="T9" s="58"/>
      <c r="U9" s="11"/>
      <c r="V9" s="67" t="s">
        <v>8</v>
      </c>
      <c r="W9" s="11" t="s">
        <v>206</v>
      </c>
      <c r="X9" s="67" t="s">
        <v>200</v>
      </c>
      <c r="Y9" s="6" t="s">
        <v>62</v>
      </c>
      <c r="Z9" s="118" t="s">
        <v>124</v>
      </c>
      <c r="AA9" s="123">
        <v>50</v>
      </c>
      <c r="AB9" s="5">
        <v>90</v>
      </c>
      <c r="AC9" s="138">
        <v>20</v>
      </c>
      <c r="AD9" s="159" t="s">
        <v>190</v>
      </c>
    </row>
    <row r="10" spans="2:30" ht="15.75" outlineLevel="1">
      <c r="B10" s="186"/>
      <c r="C10" s="64" t="s">
        <v>36</v>
      </c>
      <c r="D10" s="7" t="s">
        <v>36</v>
      </c>
      <c r="E10" s="6"/>
      <c r="F10" s="11"/>
      <c r="G10" s="64" t="s">
        <v>36</v>
      </c>
      <c r="H10" s="7" t="s">
        <v>36</v>
      </c>
      <c r="I10" s="7" t="s">
        <v>36</v>
      </c>
      <c r="J10" s="6"/>
      <c r="K10" s="11"/>
      <c r="L10" s="64" t="s">
        <v>36</v>
      </c>
      <c r="M10" s="11"/>
      <c r="N10" s="107"/>
      <c r="O10" s="58"/>
      <c r="P10" s="58"/>
      <c r="Q10" s="7" t="s">
        <v>36</v>
      </c>
      <c r="R10" s="11"/>
      <c r="S10" s="67"/>
      <c r="T10" s="58"/>
      <c r="U10" s="11"/>
      <c r="V10" s="67" t="s">
        <v>196</v>
      </c>
      <c r="W10" s="11" t="s">
        <v>207</v>
      </c>
      <c r="X10" s="67" t="s">
        <v>213</v>
      </c>
      <c r="Y10" s="6" t="s">
        <v>61</v>
      </c>
      <c r="Z10" s="118" t="s">
        <v>124</v>
      </c>
      <c r="AA10" s="123">
        <v>50</v>
      </c>
      <c r="AB10" s="5">
        <v>90</v>
      </c>
      <c r="AC10" s="138">
        <v>24</v>
      </c>
      <c r="AD10" s="159" t="s">
        <v>190</v>
      </c>
    </row>
    <row r="11" spans="2:30" ht="15.75" outlineLevel="1">
      <c r="B11" s="184" t="s">
        <v>19</v>
      </c>
      <c r="C11" s="64" t="s">
        <v>36</v>
      </c>
      <c r="D11" s="7" t="s">
        <v>36</v>
      </c>
      <c r="E11" s="7" t="s">
        <v>36</v>
      </c>
      <c r="F11" s="11"/>
      <c r="G11" s="64" t="s">
        <v>36</v>
      </c>
      <c r="H11" s="7" t="s">
        <v>36</v>
      </c>
      <c r="I11" s="7" t="s">
        <v>36</v>
      </c>
      <c r="J11" s="6"/>
      <c r="K11" s="11"/>
      <c r="L11" s="64" t="s">
        <v>36</v>
      </c>
      <c r="M11" s="11"/>
      <c r="N11" s="107"/>
      <c r="O11" s="58"/>
      <c r="P11" s="58"/>
      <c r="Q11" s="7" t="s">
        <v>36</v>
      </c>
      <c r="R11" s="11"/>
      <c r="S11" s="67"/>
      <c r="T11" s="58"/>
      <c r="U11" s="11"/>
      <c r="V11" s="67" t="s">
        <v>197</v>
      </c>
      <c r="W11" s="11" t="s">
        <v>208</v>
      </c>
      <c r="X11" s="67" t="s">
        <v>201</v>
      </c>
      <c r="Y11" s="6" t="s">
        <v>60</v>
      </c>
      <c r="Z11" s="118" t="s">
        <v>124</v>
      </c>
      <c r="AA11" s="123">
        <v>50</v>
      </c>
      <c r="AB11" s="5">
        <v>90</v>
      </c>
      <c r="AC11" s="138">
        <v>30</v>
      </c>
      <c r="AD11" s="159" t="s">
        <v>189</v>
      </c>
    </row>
    <row r="12" spans="2:30" ht="16.5" outlineLevel="1" thickBot="1">
      <c r="B12" s="185"/>
      <c r="C12" s="105" t="s">
        <v>36</v>
      </c>
      <c r="D12" s="12" t="s">
        <v>36</v>
      </c>
      <c r="E12" s="12" t="s">
        <v>36</v>
      </c>
      <c r="F12" s="13" t="s">
        <v>36</v>
      </c>
      <c r="G12" s="105" t="s">
        <v>36</v>
      </c>
      <c r="H12" s="12" t="s">
        <v>36</v>
      </c>
      <c r="I12" s="12" t="s">
        <v>36</v>
      </c>
      <c r="J12" s="12" t="s">
        <v>36</v>
      </c>
      <c r="K12" s="155"/>
      <c r="L12" s="105" t="s">
        <v>36</v>
      </c>
      <c r="M12" s="13"/>
      <c r="N12" s="156"/>
      <c r="O12" s="157"/>
      <c r="P12" s="157"/>
      <c r="Q12" s="157"/>
      <c r="R12" s="13" t="s">
        <v>36</v>
      </c>
      <c r="S12" s="69"/>
      <c r="T12" s="157"/>
      <c r="U12" s="155"/>
      <c r="V12" s="68" t="s">
        <v>198</v>
      </c>
      <c r="W12" s="120" t="s">
        <v>202</v>
      </c>
      <c r="X12" s="69" t="s">
        <v>202</v>
      </c>
      <c r="Y12" s="141" t="s">
        <v>179</v>
      </c>
      <c r="Z12" s="122" t="s">
        <v>124</v>
      </c>
      <c r="AA12" s="142">
        <v>50</v>
      </c>
      <c r="AB12" s="143">
        <v>90</v>
      </c>
      <c r="AC12" s="144">
        <v>30</v>
      </c>
      <c r="AD12" s="160" t="s">
        <v>189</v>
      </c>
    </row>
    <row r="13" spans="2:30" ht="15.75">
      <c r="B13" s="147" t="s">
        <v>185</v>
      </c>
      <c r="C13" s="100" t="s">
        <v>36</v>
      </c>
      <c r="D13" s="62" t="s">
        <v>36</v>
      </c>
      <c r="E13" s="151"/>
      <c r="F13" s="152"/>
      <c r="G13" s="100" t="s">
        <v>36</v>
      </c>
      <c r="H13" s="151" t="s">
        <v>36</v>
      </c>
      <c r="I13" s="151" t="s">
        <v>36</v>
      </c>
      <c r="J13" s="151"/>
      <c r="K13" s="101"/>
      <c r="L13" s="100" t="s">
        <v>36</v>
      </c>
      <c r="M13" s="152"/>
      <c r="N13" s="153"/>
      <c r="O13" s="154"/>
      <c r="P13" s="151" t="s">
        <v>36</v>
      </c>
      <c r="Q13" s="154"/>
      <c r="R13" s="152"/>
      <c r="S13" s="100" t="s">
        <v>36</v>
      </c>
      <c r="T13" s="56"/>
      <c r="U13" s="101"/>
      <c r="V13" s="116" t="s">
        <v>199</v>
      </c>
      <c r="W13" s="121" t="s">
        <v>209</v>
      </c>
      <c r="X13" s="133" t="s">
        <v>209</v>
      </c>
      <c r="Y13" s="63" t="s">
        <v>62</v>
      </c>
      <c r="Z13" s="134" t="s">
        <v>124</v>
      </c>
      <c r="AA13" s="135">
        <v>40</v>
      </c>
      <c r="AB13" s="136">
        <v>70</v>
      </c>
      <c r="AC13" s="140" t="s">
        <v>124</v>
      </c>
      <c r="AD13" s="161" t="s">
        <v>188</v>
      </c>
    </row>
    <row r="14" spans="2:30" ht="15.75">
      <c r="B14" s="9" t="s">
        <v>186</v>
      </c>
      <c r="C14" s="64" t="s">
        <v>36</v>
      </c>
      <c r="D14" s="8" t="s">
        <v>36</v>
      </c>
      <c r="E14" s="7"/>
      <c r="F14" s="65"/>
      <c r="G14" s="64" t="s">
        <v>36</v>
      </c>
      <c r="H14" s="7" t="s">
        <v>36</v>
      </c>
      <c r="I14" s="7" t="s">
        <v>36</v>
      </c>
      <c r="J14" s="7"/>
      <c r="K14" s="11"/>
      <c r="L14" s="64" t="s">
        <v>36</v>
      </c>
      <c r="M14" s="65"/>
      <c r="N14" s="108"/>
      <c r="O14" s="61"/>
      <c r="P14" s="7" t="s">
        <v>36</v>
      </c>
      <c r="Q14" s="61"/>
      <c r="R14" s="65"/>
      <c r="S14" s="64" t="s">
        <v>36</v>
      </c>
      <c r="T14" s="58"/>
      <c r="U14" s="11"/>
      <c r="V14" s="68" t="s">
        <v>200</v>
      </c>
      <c r="W14" s="120" t="s">
        <v>202</v>
      </c>
      <c r="X14" s="68" t="s">
        <v>202</v>
      </c>
      <c r="Y14" s="60" t="s">
        <v>62</v>
      </c>
      <c r="Z14" s="118" t="s">
        <v>124</v>
      </c>
      <c r="AA14" s="124">
        <v>40</v>
      </c>
      <c r="AB14" s="115">
        <v>70</v>
      </c>
      <c r="AC14" s="130" t="s">
        <v>124</v>
      </c>
      <c r="AD14" s="162" t="s">
        <v>189</v>
      </c>
    </row>
    <row r="15" spans="2:30" ht="15.75">
      <c r="B15" s="9" t="s">
        <v>214</v>
      </c>
      <c r="C15" s="64" t="s">
        <v>36</v>
      </c>
      <c r="D15" s="7" t="s">
        <v>36</v>
      </c>
      <c r="E15" s="7" t="s">
        <v>36</v>
      </c>
      <c r="F15" s="65" t="s">
        <v>36</v>
      </c>
      <c r="G15" s="64" t="s">
        <v>36</v>
      </c>
      <c r="H15" s="7" t="s">
        <v>36</v>
      </c>
      <c r="I15" s="7" t="s">
        <v>36</v>
      </c>
      <c r="J15" s="7" t="s">
        <v>36</v>
      </c>
      <c r="K15" s="65" t="s">
        <v>36</v>
      </c>
      <c r="L15" s="64" t="s">
        <v>36</v>
      </c>
      <c r="M15" s="65"/>
      <c r="N15" s="108"/>
      <c r="O15" s="61"/>
      <c r="P15" s="132"/>
      <c r="Q15" s="61"/>
      <c r="R15" s="65" t="s">
        <v>36</v>
      </c>
      <c r="S15" s="64"/>
      <c r="T15" s="58"/>
      <c r="U15" s="11"/>
      <c r="V15" s="68" t="s">
        <v>201</v>
      </c>
      <c r="W15" s="120" t="s">
        <v>210</v>
      </c>
      <c r="X15" s="68" t="s">
        <v>210</v>
      </c>
      <c r="Y15" s="60" t="s">
        <v>179</v>
      </c>
      <c r="Z15" s="118" t="s">
        <v>124</v>
      </c>
      <c r="AA15" s="124">
        <v>40</v>
      </c>
      <c r="AB15" s="115">
        <v>90</v>
      </c>
      <c r="AC15" s="130" t="s">
        <v>124</v>
      </c>
      <c r="AD15" s="162" t="s">
        <v>189</v>
      </c>
    </row>
    <row r="16" spans="2:30" ht="15.75">
      <c r="B16" s="9" t="s">
        <v>22</v>
      </c>
      <c r="C16" s="64" t="s">
        <v>36</v>
      </c>
      <c r="D16" s="7" t="s">
        <v>36</v>
      </c>
      <c r="E16" s="7" t="s">
        <v>36</v>
      </c>
      <c r="F16" s="65" t="s">
        <v>36</v>
      </c>
      <c r="G16" s="64" t="s">
        <v>36</v>
      </c>
      <c r="H16" s="7" t="s">
        <v>36</v>
      </c>
      <c r="I16" s="7" t="s">
        <v>36</v>
      </c>
      <c r="J16" s="7" t="s">
        <v>36</v>
      </c>
      <c r="K16" s="65" t="s">
        <v>36</v>
      </c>
      <c r="L16" s="64" t="s">
        <v>36</v>
      </c>
      <c r="M16" s="65" t="s">
        <v>36</v>
      </c>
      <c r="N16" s="107"/>
      <c r="O16" s="58"/>
      <c r="P16" s="58"/>
      <c r="Q16" s="58"/>
      <c r="R16" s="65" t="s">
        <v>36</v>
      </c>
      <c r="S16" s="67"/>
      <c r="T16" s="58"/>
      <c r="U16" s="11"/>
      <c r="V16" s="68" t="s">
        <v>210</v>
      </c>
      <c r="W16" s="120" t="s">
        <v>215</v>
      </c>
      <c r="X16" s="68" t="s">
        <v>216</v>
      </c>
      <c r="Y16" s="60" t="s">
        <v>179</v>
      </c>
      <c r="Z16" s="118" t="s">
        <v>124</v>
      </c>
      <c r="AA16" s="124">
        <v>40</v>
      </c>
      <c r="AB16" s="115">
        <v>90</v>
      </c>
      <c r="AC16" s="130" t="s">
        <v>124</v>
      </c>
      <c r="AD16" s="162" t="s">
        <v>189</v>
      </c>
    </row>
    <row r="17" spans="2:30" ht="15.75">
      <c r="B17" s="9" t="s">
        <v>23</v>
      </c>
      <c r="C17" s="64" t="s">
        <v>36</v>
      </c>
      <c r="D17" s="7" t="s">
        <v>36</v>
      </c>
      <c r="E17" s="7" t="s">
        <v>36</v>
      </c>
      <c r="F17" s="65" t="s">
        <v>36</v>
      </c>
      <c r="G17" s="64" t="s">
        <v>36</v>
      </c>
      <c r="H17" s="7" t="s">
        <v>36</v>
      </c>
      <c r="I17" s="7" t="s">
        <v>36</v>
      </c>
      <c r="J17" s="7" t="s">
        <v>36</v>
      </c>
      <c r="K17" s="65" t="s">
        <v>36</v>
      </c>
      <c r="L17" s="64" t="s">
        <v>36</v>
      </c>
      <c r="M17" s="65" t="s">
        <v>2</v>
      </c>
      <c r="N17" s="107"/>
      <c r="O17" s="58"/>
      <c r="P17" s="58"/>
      <c r="Q17" s="7" t="s">
        <v>36</v>
      </c>
      <c r="R17" s="65" t="s">
        <v>2</v>
      </c>
      <c r="S17" s="64" t="s">
        <v>36</v>
      </c>
      <c r="T17" s="7" t="s">
        <v>36</v>
      </c>
      <c r="U17" s="11"/>
      <c r="V17" s="68" t="s">
        <v>210</v>
      </c>
      <c r="W17" s="120" t="s">
        <v>217</v>
      </c>
      <c r="X17" s="68" t="s">
        <v>218</v>
      </c>
      <c r="Y17" s="6" t="s">
        <v>60</v>
      </c>
      <c r="Z17" s="118" t="s">
        <v>124</v>
      </c>
      <c r="AA17" s="124">
        <v>40</v>
      </c>
      <c r="AB17" s="115">
        <v>90</v>
      </c>
      <c r="AC17" s="130" t="s">
        <v>124</v>
      </c>
      <c r="AD17" s="162" t="s">
        <v>189</v>
      </c>
    </row>
    <row r="18" spans="2:32" s="17" customFormat="1" ht="16.5" thickBot="1">
      <c r="B18" s="10" t="s">
        <v>35</v>
      </c>
      <c r="C18" s="105" t="s">
        <v>36</v>
      </c>
      <c r="D18" s="12" t="s">
        <v>36</v>
      </c>
      <c r="E18" s="12" t="s">
        <v>36</v>
      </c>
      <c r="F18" s="13" t="s">
        <v>36</v>
      </c>
      <c r="G18" s="105" t="s">
        <v>36</v>
      </c>
      <c r="H18" s="12" t="s">
        <v>36</v>
      </c>
      <c r="I18" s="12" t="s">
        <v>36</v>
      </c>
      <c r="J18" s="12" t="s">
        <v>36</v>
      </c>
      <c r="K18" s="13" t="s">
        <v>36</v>
      </c>
      <c r="L18" s="105" t="s">
        <v>36</v>
      </c>
      <c r="M18" s="13" t="s">
        <v>36</v>
      </c>
      <c r="N18" s="109"/>
      <c r="O18" s="59"/>
      <c r="P18" s="59"/>
      <c r="Q18" s="59"/>
      <c r="R18" s="13" t="s">
        <v>36</v>
      </c>
      <c r="S18" s="105" t="s">
        <v>36</v>
      </c>
      <c r="T18" s="12" t="s">
        <v>36</v>
      </c>
      <c r="U18" s="13" t="s">
        <v>36</v>
      </c>
      <c r="V18" s="69" t="s">
        <v>219</v>
      </c>
      <c r="W18" s="122" t="s">
        <v>218</v>
      </c>
      <c r="X18" s="126" t="s">
        <v>212</v>
      </c>
      <c r="Y18" s="110" t="s">
        <v>179</v>
      </c>
      <c r="Z18" s="119" t="s">
        <v>124</v>
      </c>
      <c r="AA18" s="125">
        <v>40</v>
      </c>
      <c r="AB18" s="111">
        <v>90</v>
      </c>
      <c r="AC18" s="139" t="s">
        <v>124</v>
      </c>
      <c r="AD18" s="160" t="s">
        <v>189</v>
      </c>
      <c r="AF18"/>
    </row>
    <row r="19" spans="6:7" ht="12.75">
      <c r="F19" s="38"/>
      <c r="G19" s="38"/>
    </row>
    <row r="20" spans="6:30" s="113" customFormat="1" ht="108">
      <c r="F20" s="112"/>
      <c r="G20" s="112"/>
      <c r="V20" s="188" t="s">
        <v>181</v>
      </c>
      <c r="W20" s="187"/>
      <c r="X20" s="102" t="s">
        <v>69</v>
      </c>
      <c r="Y20" s="102" t="s">
        <v>2</v>
      </c>
      <c r="Z20" s="114" t="s">
        <v>178</v>
      </c>
      <c r="AA20" s="187" t="s">
        <v>180</v>
      </c>
      <c r="AB20" s="187"/>
      <c r="AD20" s="114" t="s">
        <v>194</v>
      </c>
    </row>
    <row r="21" spans="6:7" ht="12.75">
      <c r="F21" s="38"/>
      <c r="G21" s="38"/>
    </row>
    <row r="22" spans="6:7" ht="12.75">
      <c r="F22" s="38"/>
      <c r="G22" s="38"/>
    </row>
    <row r="23" spans="6:7" ht="12.75">
      <c r="F23" s="38"/>
      <c r="G23" s="38"/>
    </row>
    <row r="24" spans="6:7" ht="12.75">
      <c r="F24" s="38"/>
      <c r="G24" s="38"/>
    </row>
    <row r="25" spans="6:7" ht="12.75">
      <c r="F25" s="38"/>
      <c r="G25" s="38"/>
    </row>
    <row r="26" spans="6:7" ht="12.75">
      <c r="F26" s="38"/>
      <c r="G26" s="38"/>
    </row>
    <row r="27" spans="6:7" ht="12.75">
      <c r="F27" s="38"/>
      <c r="G27" s="38"/>
    </row>
    <row r="28" spans="6:7" ht="12.75">
      <c r="F28" s="38"/>
      <c r="G28" s="38"/>
    </row>
    <row r="29" spans="6:7" ht="12.75">
      <c r="F29" s="38"/>
      <c r="G29" s="38"/>
    </row>
    <row r="30" spans="6:7" ht="12.75">
      <c r="F30" s="38"/>
      <c r="G30" s="38"/>
    </row>
    <row r="31" spans="6:7" ht="12.75">
      <c r="F31" s="38"/>
      <c r="G31" s="38"/>
    </row>
    <row r="32" spans="6:7" ht="12.75">
      <c r="F32" s="38"/>
      <c r="G32" s="38"/>
    </row>
    <row r="33" spans="6:7" ht="12.75">
      <c r="F33" s="38"/>
      <c r="G33" s="38"/>
    </row>
    <row r="34" spans="6:7" ht="12.75">
      <c r="F34" s="38"/>
      <c r="G34" s="38"/>
    </row>
    <row r="35" spans="6:7" ht="12.75">
      <c r="F35" s="38"/>
      <c r="G35" s="38"/>
    </row>
    <row r="36" spans="6:7" ht="12.75">
      <c r="F36" s="38"/>
      <c r="G36" s="38"/>
    </row>
    <row r="37" spans="6:7" ht="12.75">
      <c r="F37" s="38"/>
      <c r="G37" s="38"/>
    </row>
    <row r="38" spans="6:7" ht="12.75">
      <c r="F38" s="38"/>
      <c r="G38" s="38"/>
    </row>
    <row r="39" spans="6:7" ht="12.75">
      <c r="F39" s="38"/>
      <c r="G39" s="38"/>
    </row>
    <row r="40" spans="6:7" ht="12.75">
      <c r="F40" s="38"/>
      <c r="G40" s="38"/>
    </row>
    <row r="41" spans="6:7" ht="12.75">
      <c r="F41" s="38"/>
      <c r="G41" s="38"/>
    </row>
    <row r="42" spans="6:7" ht="12.75">
      <c r="F42" s="38"/>
      <c r="G42" s="38"/>
    </row>
    <row r="43" spans="6:7" ht="12.75">
      <c r="F43" s="38"/>
      <c r="G43" s="38"/>
    </row>
    <row r="44" spans="6:7" ht="12.75">
      <c r="F44" s="38"/>
      <c r="G44" s="38"/>
    </row>
    <row r="45" spans="6:7" ht="12.75">
      <c r="F45" s="38"/>
      <c r="G45" s="38"/>
    </row>
    <row r="46" spans="6:7" ht="12.75">
      <c r="F46" s="38"/>
      <c r="G46" s="38"/>
    </row>
    <row r="47" spans="6:7" ht="12.75">
      <c r="F47" s="38"/>
      <c r="G47" s="38"/>
    </row>
    <row r="48" spans="6:7" ht="12.75">
      <c r="F48" s="38"/>
      <c r="G48" s="38"/>
    </row>
    <row r="49" spans="6:7" ht="12.75">
      <c r="F49" s="38"/>
      <c r="G49" s="38"/>
    </row>
    <row r="50" spans="6:7" ht="12.75">
      <c r="F50" s="38"/>
      <c r="G50" s="38"/>
    </row>
    <row r="51" spans="6:7" ht="12.75">
      <c r="F51" s="38"/>
      <c r="G51" s="38"/>
    </row>
    <row r="52" spans="6:7" ht="12.75">
      <c r="F52" s="38"/>
      <c r="G52" s="38"/>
    </row>
    <row r="53" spans="6:7" ht="12.75">
      <c r="F53" s="38"/>
      <c r="G53" s="38"/>
    </row>
    <row r="54" spans="6:7" ht="12.75">
      <c r="F54" s="38"/>
      <c r="G54" s="38"/>
    </row>
    <row r="55" spans="6:7" ht="12.75">
      <c r="F55" s="38"/>
      <c r="G55" s="38"/>
    </row>
    <row r="56" spans="6:7" ht="12.75">
      <c r="F56" s="38"/>
      <c r="G56" s="38"/>
    </row>
    <row r="57" spans="6:7" ht="12.75">
      <c r="F57" s="38"/>
      <c r="G57" s="38"/>
    </row>
    <row r="58" spans="6:7" ht="12.75">
      <c r="F58" s="38"/>
      <c r="G58" s="38"/>
    </row>
    <row r="59" spans="6:7" ht="12.75">
      <c r="F59" s="38"/>
      <c r="G59" s="38"/>
    </row>
    <row r="60" spans="6:7" ht="12.75">
      <c r="F60" s="38"/>
      <c r="G60" s="38"/>
    </row>
    <row r="61" spans="6:7" ht="12.75">
      <c r="F61" s="38"/>
      <c r="G61" s="38"/>
    </row>
    <row r="62" spans="6:7" ht="12.75">
      <c r="F62" s="38"/>
      <c r="G62" s="38"/>
    </row>
    <row r="63" spans="6:7" ht="12.75">
      <c r="F63" s="38"/>
      <c r="G63" s="38"/>
    </row>
    <row r="64" spans="6:7" ht="12.75">
      <c r="F64" s="38"/>
      <c r="G64" s="38"/>
    </row>
    <row r="65" spans="6:7" ht="12.75">
      <c r="F65" s="38"/>
      <c r="G65" s="38"/>
    </row>
    <row r="66" spans="6:7" ht="12.75">
      <c r="F66" s="38"/>
      <c r="G66" s="38"/>
    </row>
    <row r="67" spans="6:7" ht="12.75">
      <c r="F67" s="38"/>
      <c r="G67" s="38"/>
    </row>
    <row r="68" spans="6:7" ht="12.75">
      <c r="F68" s="38"/>
      <c r="G68" s="38"/>
    </row>
    <row r="69" spans="6:7" ht="12.75">
      <c r="F69" s="38"/>
      <c r="G69" s="38"/>
    </row>
    <row r="70" spans="6:7" ht="12.75">
      <c r="F70" s="38"/>
      <c r="G70" s="38"/>
    </row>
    <row r="71" spans="6:7" ht="12.75">
      <c r="F71" s="38"/>
      <c r="G71" s="38"/>
    </row>
    <row r="72" spans="6:7" ht="12.75">
      <c r="F72" s="38"/>
      <c r="G72" s="38"/>
    </row>
    <row r="73" spans="6:7" ht="12.75">
      <c r="F73" s="38"/>
      <c r="G73" s="38"/>
    </row>
    <row r="74" spans="6:7" ht="12.75">
      <c r="F74" s="38"/>
      <c r="G74" s="38"/>
    </row>
    <row r="75" spans="6:7" ht="12.75">
      <c r="F75" s="38"/>
      <c r="G75" s="38"/>
    </row>
    <row r="76" spans="6:7" ht="12.75">
      <c r="F76" s="38"/>
      <c r="G76" s="38"/>
    </row>
    <row r="77" spans="6:7" ht="12.75">
      <c r="F77" s="38"/>
      <c r="G77" s="38"/>
    </row>
    <row r="78" spans="6:7" ht="12.75">
      <c r="F78" s="38"/>
      <c r="G78" s="38"/>
    </row>
    <row r="79" spans="6:7" ht="12.75">
      <c r="F79" s="38"/>
      <c r="G79" s="38"/>
    </row>
    <row r="80" spans="6:7" ht="12.75">
      <c r="F80" s="38"/>
      <c r="G80" s="38"/>
    </row>
    <row r="81" spans="6:7" ht="12.75">
      <c r="F81" s="38"/>
      <c r="G81" s="38"/>
    </row>
    <row r="82" spans="6:7" ht="12.75">
      <c r="F82" s="38"/>
      <c r="G82" s="38"/>
    </row>
    <row r="83" spans="6:7" ht="12.75">
      <c r="F83" s="38"/>
      <c r="G83" s="38"/>
    </row>
    <row r="84" spans="6:7" ht="12.75">
      <c r="F84" s="38"/>
      <c r="G84" s="38"/>
    </row>
    <row r="85" spans="6:7" ht="12.75">
      <c r="F85" s="38"/>
      <c r="G85" s="38"/>
    </row>
    <row r="86" spans="6:7" ht="12.75">
      <c r="F86" s="38"/>
      <c r="G86" s="38"/>
    </row>
    <row r="87" spans="6:7" ht="12.75">
      <c r="F87" s="38"/>
      <c r="G87" s="38"/>
    </row>
    <row r="88" spans="6:7" ht="12.75">
      <c r="F88" s="38"/>
      <c r="G88" s="38"/>
    </row>
    <row r="89" spans="6:7" ht="12.75">
      <c r="F89" s="38"/>
      <c r="G89" s="38"/>
    </row>
    <row r="90" spans="6:7" ht="12.75">
      <c r="F90" s="38"/>
      <c r="G90" s="38"/>
    </row>
    <row r="91" spans="6:7" ht="12.75">
      <c r="F91" s="38"/>
      <c r="G91" s="38"/>
    </row>
    <row r="92" spans="6:7" ht="12.75">
      <c r="F92" s="38"/>
      <c r="G92" s="38"/>
    </row>
    <row r="93" spans="6:7" ht="12.75">
      <c r="F93" s="38"/>
      <c r="G93" s="38"/>
    </row>
    <row r="94" spans="6:7" ht="12.75">
      <c r="F94" s="38"/>
      <c r="G94" s="38"/>
    </row>
    <row r="95" spans="6:7" ht="12.75">
      <c r="F95" s="38"/>
      <c r="G95" s="38"/>
    </row>
    <row r="96" spans="6:7" ht="12.75">
      <c r="F96" s="38"/>
      <c r="G96" s="38"/>
    </row>
    <row r="97" spans="6:7" ht="12.75">
      <c r="F97" s="38"/>
      <c r="G97" s="38"/>
    </row>
    <row r="98" spans="6:7" ht="12.75">
      <c r="F98" s="38"/>
      <c r="G98" s="38"/>
    </row>
    <row r="99" spans="6:7" ht="12.75">
      <c r="F99" s="38"/>
      <c r="G99" s="38"/>
    </row>
    <row r="100" spans="6:7" ht="12.75">
      <c r="F100" s="38"/>
      <c r="G100" s="38"/>
    </row>
    <row r="101" spans="6:7" ht="12.75">
      <c r="F101" s="38"/>
      <c r="G101" s="38"/>
    </row>
    <row r="102" spans="6:7" ht="12.75">
      <c r="F102" s="38"/>
      <c r="G102" s="38"/>
    </row>
    <row r="103" spans="6:7" ht="12.75">
      <c r="F103" s="38"/>
      <c r="G103" s="38"/>
    </row>
    <row r="104" spans="6:7" ht="12.75">
      <c r="F104" s="38"/>
      <c r="G104" s="38"/>
    </row>
    <row r="105" spans="6:7" ht="12.75">
      <c r="F105" s="38"/>
      <c r="G105" s="38"/>
    </row>
    <row r="106" spans="6:7" ht="12.75">
      <c r="F106" s="38"/>
      <c r="G106" s="38"/>
    </row>
    <row r="107" spans="6:7" ht="12.75">
      <c r="F107" s="38"/>
      <c r="G107" s="38"/>
    </row>
    <row r="108" spans="6:7" ht="12.75">
      <c r="F108" s="38"/>
      <c r="G108" s="38"/>
    </row>
    <row r="109" spans="6:7" ht="12.75">
      <c r="F109" s="38"/>
      <c r="G109" s="38"/>
    </row>
    <row r="110" spans="6:7" ht="12.75">
      <c r="F110" s="38"/>
      <c r="G110" s="38"/>
    </row>
    <row r="111" spans="6:7" ht="12.75">
      <c r="F111" s="38"/>
      <c r="G111" s="38"/>
    </row>
    <row r="112" spans="6:7" ht="12.75">
      <c r="F112" s="38"/>
      <c r="G112" s="38"/>
    </row>
    <row r="113" spans="6:7" ht="12.75">
      <c r="F113" s="38"/>
      <c r="G113" s="38"/>
    </row>
    <row r="114" spans="6:7" ht="12.75">
      <c r="F114" s="38"/>
      <c r="G114" s="38"/>
    </row>
    <row r="115" spans="6:7" ht="12.75">
      <c r="F115" s="38"/>
      <c r="G115" s="38"/>
    </row>
    <row r="116" spans="6:7" ht="12.75">
      <c r="F116" s="38"/>
      <c r="G116" s="38"/>
    </row>
    <row r="117" spans="6:7" ht="12.75">
      <c r="F117" s="38"/>
      <c r="G117" s="38"/>
    </row>
    <row r="118" spans="6:7" ht="12.75">
      <c r="F118" s="38"/>
      <c r="G118" s="38"/>
    </row>
    <row r="119" spans="6:7" ht="12.75">
      <c r="F119" s="38"/>
      <c r="G119" s="38"/>
    </row>
    <row r="120" spans="6:7" ht="12.75">
      <c r="F120" s="38"/>
      <c r="G120" s="38"/>
    </row>
    <row r="121" spans="6:7" ht="12.75">
      <c r="F121" s="38"/>
      <c r="G121" s="38"/>
    </row>
    <row r="122" spans="6:7" ht="12.75">
      <c r="F122" s="38"/>
      <c r="G122" s="38"/>
    </row>
    <row r="123" spans="6:7" ht="12.75">
      <c r="F123" s="38"/>
      <c r="G123" s="38"/>
    </row>
    <row r="124" spans="6:7" ht="12.75">
      <c r="F124" s="38"/>
      <c r="G124" s="38"/>
    </row>
    <row r="125" spans="6:7" ht="12.75">
      <c r="F125" s="38"/>
      <c r="G125" s="38"/>
    </row>
    <row r="126" spans="6:7" ht="12.75">
      <c r="F126" s="38"/>
      <c r="G126" s="38"/>
    </row>
    <row r="127" spans="6:7" ht="12.75">
      <c r="F127" s="38"/>
      <c r="G127" s="38"/>
    </row>
    <row r="128" spans="6:7" ht="12.75">
      <c r="F128" s="38"/>
      <c r="G128" s="38"/>
    </row>
    <row r="129" spans="6:7" ht="12.75">
      <c r="F129" s="38"/>
      <c r="G129" s="38"/>
    </row>
    <row r="130" spans="6:7" ht="12.75">
      <c r="F130" s="38"/>
      <c r="G130" s="38"/>
    </row>
    <row r="131" spans="6:7" ht="12.75">
      <c r="F131" s="38"/>
      <c r="G131" s="38"/>
    </row>
    <row r="132" spans="6:7" ht="12.75">
      <c r="F132" s="38"/>
      <c r="G132" s="38"/>
    </row>
    <row r="133" spans="6:7" ht="12.75">
      <c r="F133" s="38"/>
      <c r="G133" s="38"/>
    </row>
    <row r="134" spans="6:7" ht="12.75">
      <c r="F134" s="38"/>
      <c r="G134" s="38"/>
    </row>
    <row r="135" spans="6:7" ht="12.75">
      <c r="F135" s="38"/>
      <c r="G135" s="38"/>
    </row>
    <row r="136" spans="6:7" ht="12.75">
      <c r="F136" s="38"/>
      <c r="G136" s="38"/>
    </row>
    <row r="137" spans="6:7" ht="12.75">
      <c r="F137" s="38"/>
      <c r="G137" s="38"/>
    </row>
    <row r="138" spans="6:7" ht="12.75">
      <c r="F138" s="38"/>
      <c r="G138" s="38"/>
    </row>
    <row r="139" spans="6:7" ht="12.75">
      <c r="F139" s="38"/>
      <c r="G139" s="38"/>
    </row>
    <row r="140" spans="6:7" ht="12.75">
      <c r="F140" s="38"/>
      <c r="G140" s="38"/>
    </row>
    <row r="141" spans="6:7" ht="12.75">
      <c r="F141" s="38"/>
      <c r="G141" s="38"/>
    </row>
    <row r="142" spans="6:7" ht="12.75">
      <c r="F142" s="38"/>
      <c r="G142" s="38"/>
    </row>
    <row r="143" spans="6:7" ht="12.75">
      <c r="F143" s="38"/>
      <c r="G143" s="38"/>
    </row>
    <row r="144" spans="6:7" ht="12.75">
      <c r="F144" s="38"/>
      <c r="G144" s="38"/>
    </row>
    <row r="145" spans="6:7" ht="12.75">
      <c r="F145" s="38"/>
      <c r="G145" s="38"/>
    </row>
    <row r="146" spans="6:7" ht="12.75">
      <c r="F146" s="38"/>
      <c r="G146" s="38"/>
    </row>
    <row r="147" spans="6:7" ht="12.75">
      <c r="F147" s="38"/>
      <c r="G147" s="38"/>
    </row>
    <row r="148" spans="6:7" ht="12.75">
      <c r="F148" s="38"/>
      <c r="G148" s="38"/>
    </row>
    <row r="149" spans="6:7" ht="12.75">
      <c r="F149" s="38"/>
      <c r="G149" s="38"/>
    </row>
    <row r="150" spans="6:7" ht="12.75">
      <c r="F150" s="38"/>
      <c r="G150" s="38"/>
    </row>
    <row r="151" spans="6:7" ht="12.75">
      <c r="F151" s="38"/>
      <c r="G151" s="38"/>
    </row>
    <row r="152" spans="6:7" ht="12.75">
      <c r="F152" s="38"/>
      <c r="G152" s="38"/>
    </row>
    <row r="153" spans="6:7" ht="12.75">
      <c r="F153" s="38"/>
      <c r="G153" s="38"/>
    </row>
    <row r="154" spans="6:7" ht="12.75">
      <c r="F154" s="38"/>
      <c r="G154" s="38"/>
    </row>
    <row r="155" spans="6:7" ht="12.75">
      <c r="F155" s="38"/>
      <c r="G155" s="38"/>
    </row>
    <row r="156" spans="6:7" ht="12.75">
      <c r="F156" s="38"/>
      <c r="G156" s="38"/>
    </row>
    <row r="157" spans="6:7" ht="12.75">
      <c r="F157" s="38"/>
      <c r="G157" s="38"/>
    </row>
    <row r="158" spans="6:7" ht="12.75">
      <c r="F158" s="38"/>
      <c r="G158" s="38"/>
    </row>
    <row r="159" spans="6:7" ht="12.75">
      <c r="F159" s="38"/>
      <c r="G159" s="38"/>
    </row>
    <row r="160" spans="6:7" ht="12.75">
      <c r="F160" s="38"/>
      <c r="G160" s="38"/>
    </row>
    <row r="161" spans="6:7" ht="12.75">
      <c r="F161" s="38"/>
      <c r="G161" s="38"/>
    </row>
    <row r="162" spans="6:7" ht="12.75">
      <c r="F162" s="38"/>
      <c r="G162" s="38"/>
    </row>
    <row r="163" spans="6:7" ht="12.75">
      <c r="F163" s="38"/>
      <c r="G163" s="38"/>
    </row>
    <row r="164" spans="6:7" ht="12.75">
      <c r="F164" s="38"/>
      <c r="G164" s="38"/>
    </row>
    <row r="165" spans="6:7" ht="12.75">
      <c r="F165" s="38"/>
      <c r="G165" s="38"/>
    </row>
    <row r="166" spans="6:7" ht="12.75">
      <c r="F166" s="38"/>
      <c r="G166" s="38"/>
    </row>
    <row r="167" spans="6:7" ht="12.75">
      <c r="F167" s="38"/>
      <c r="G167" s="38"/>
    </row>
    <row r="168" spans="6:7" ht="12.75">
      <c r="F168" s="38"/>
      <c r="G168" s="38"/>
    </row>
    <row r="169" spans="6:7" ht="12.75">
      <c r="F169" s="38"/>
      <c r="G169" s="38"/>
    </row>
    <row r="170" spans="6:7" ht="12.75">
      <c r="F170" s="38"/>
      <c r="G170" s="38"/>
    </row>
    <row r="171" spans="6:7" ht="12.75">
      <c r="F171" s="38"/>
      <c r="G171" s="38"/>
    </row>
    <row r="172" spans="6:7" ht="12.75">
      <c r="F172" s="38"/>
      <c r="G172" s="38"/>
    </row>
    <row r="173" spans="6:7" ht="12.75">
      <c r="F173" s="38"/>
      <c r="G173" s="38"/>
    </row>
    <row r="174" spans="6:7" ht="12.75">
      <c r="F174" s="38"/>
      <c r="G174" s="38"/>
    </row>
    <row r="175" spans="6:7" ht="12.75">
      <c r="F175" s="38"/>
      <c r="G175" s="38"/>
    </row>
    <row r="176" spans="6:7" ht="12.75">
      <c r="F176" s="38"/>
      <c r="G176" s="38"/>
    </row>
    <row r="177" spans="6:7" ht="12.75">
      <c r="F177" s="38"/>
      <c r="G177" s="38"/>
    </row>
    <row r="178" spans="6:7" ht="12.75">
      <c r="F178" s="38"/>
      <c r="G178" s="38"/>
    </row>
    <row r="179" spans="6:7" ht="12.75">
      <c r="F179" s="38"/>
      <c r="G179" s="38"/>
    </row>
    <row r="180" spans="6:7" ht="12.75">
      <c r="F180" s="38"/>
      <c r="G180" s="38"/>
    </row>
    <row r="181" spans="6:7" ht="12.75">
      <c r="F181" s="38"/>
      <c r="G181" s="38"/>
    </row>
    <row r="182" spans="6:7" ht="12.75">
      <c r="F182" s="38"/>
      <c r="G182" s="38"/>
    </row>
    <row r="183" spans="6:7" ht="12.75">
      <c r="F183" s="38"/>
      <c r="G183" s="38"/>
    </row>
    <row r="184" spans="6:7" ht="12.75">
      <c r="F184" s="38"/>
      <c r="G184" s="38"/>
    </row>
    <row r="185" spans="6:7" ht="12.75">
      <c r="F185" s="38"/>
      <c r="G185" s="38"/>
    </row>
    <row r="186" spans="6:7" ht="12.75">
      <c r="F186" s="38"/>
      <c r="G186" s="38"/>
    </row>
    <row r="187" spans="6:7" ht="12.75">
      <c r="F187" s="38"/>
      <c r="G187" s="38"/>
    </row>
    <row r="188" spans="6:7" ht="12.75">
      <c r="F188" s="38"/>
      <c r="G188" s="38"/>
    </row>
    <row r="189" spans="6:7" ht="12.75">
      <c r="F189" s="38"/>
      <c r="G189" s="38"/>
    </row>
    <row r="190" spans="6:7" ht="12.75">
      <c r="F190" s="38"/>
      <c r="G190" s="38"/>
    </row>
    <row r="191" spans="6:7" ht="12.75">
      <c r="F191" s="38"/>
      <c r="G191" s="38"/>
    </row>
    <row r="192" spans="6:7" ht="12.75">
      <c r="F192" s="38"/>
      <c r="G192" s="38"/>
    </row>
    <row r="193" spans="6:7" ht="12.75">
      <c r="F193" s="38"/>
      <c r="G193" s="38"/>
    </row>
    <row r="194" spans="6:7" ht="12.75">
      <c r="F194" s="38"/>
      <c r="G194" s="38"/>
    </row>
    <row r="195" spans="6:7" ht="12.75">
      <c r="F195" s="38"/>
      <c r="G195" s="38"/>
    </row>
    <row r="196" spans="6:7" ht="12.75">
      <c r="F196" s="38"/>
      <c r="G196" s="38"/>
    </row>
    <row r="197" spans="6:7" ht="12.75">
      <c r="F197" s="38"/>
      <c r="G197" s="38"/>
    </row>
    <row r="198" spans="6:7" ht="12.75">
      <c r="F198" s="38"/>
      <c r="G198" s="38"/>
    </row>
    <row r="199" spans="6:7" ht="12.75">
      <c r="F199" s="38"/>
      <c r="G199" s="38"/>
    </row>
    <row r="200" spans="6:7" ht="12.75">
      <c r="F200" s="38"/>
      <c r="G200" s="38"/>
    </row>
    <row r="201" spans="6:7" ht="12.75">
      <c r="F201" s="38"/>
      <c r="G201" s="38"/>
    </row>
    <row r="202" spans="6:7" ht="12.75">
      <c r="F202" s="38"/>
      <c r="G202" s="38"/>
    </row>
    <row r="203" spans="6:7" ht="12.75">
      <c r="F203" s="38"/>
      <c r="G203" s="38"/>
    </row>
    <row r="204" spans="6:7" ht="12.75">
      <c r="F204" s="38"/>
      <c r="G204" s="38"/>
    </row>
    <row r="205" spans="6:7" ht="12.75">
      <c r="F205" s="38"/>
      <c r="G205" s="38"/>
    </row>
    <row r="206" spans="6:7" ht="12.75">
      <c r="F206" s="38"/>
      <c r="G206" s="38"/>
    </row>
    <row r="207" spans="6:7" ht="12.75">
      <c r="F207" s="38"/>
      <c r="G207" s="38"/>
    </row>
    <row r="208" spans="6:7" ht="12.75">
      <c r="F208" s="38"/>
      <c r="G208" s="38"/>
    </row>
    <row r="209" spans="6:7" ht="12.75">
      <c r="F209" s="38"/>
      <c r="G209" s="38"/>
    </row>
    <row r="210" spans="6:7" ht="12.75">
      <c r="F210" s="38"/>
      <c r="G210" s="38"/>
    </row>
    <row r="211" spans="6:7" ht="12.75">
      <c r="F211" s="38"/>
      <c r="G211" s="38"/>
    </row>
    <row r="212" spans="6:7" ht="12.75">
      <c r="F212" s="38"/>
      <c r="G212" s="38"/>
    </row>
    <row r="213" spans="6:7" ht="12.75">
      <c r="F213" s="38"/>
      <c r="G213" s="38"/>
    </row>
    <row r="214" spans="6:7" ht="12.75">
      <c r="F214" s="38"/>
      <c r="G214" s="38"/>
    </row>
    <row r="215" spans="6:7" ht="12.75">
      <c r="F215" s="38"/>
      <c r="G215" s="38"/>
    </row>
    <row r="216" spans="6:7" ht="12.75">
      <c r="F216" s="38"/>
      <c r="G216" s="38"/>
    </row>
    <row r="217" spans="6:7" ht="12.75">
      <c r="F217" s="38"/>
      <c r="G217" s="38"/>
    </row>
    <row r="218" spans="6:7" ht="12.75">
      <c r="F218" s="38"/>
      <c r="G218" s="38"/>
    </row>
    <row r="219" spans="6:7" ht="12.75">
      <c r="F219" s="38"/>
      <c r="G219" s="38"/>
    </row>
    <row r="220" spans="6:7" ht="12.75">
      <c r="F220" s="38"/>
      <c r="G220" s="38"/>
    </row>
    <row r="221" spans="6:7" ht="12.75">
      <c r="F221" s="38"/>
      <c r="G221" s="38"/>
    </row>
    <row r="222" spans="6:7" ht="12.75">
      <c r="F222" s="38"/>
      <c r="G222" s="38"/>
    </row>
    <row r="223" spans="6:7" ht="12.75">
      <c r="F223" s="38"/>
      <c r="G223" s="38"/>
    </row>
    <row r="224" spans="6:7" ht="12.75">
      <c r="F224" s="38"/>
      <c r="G224" s="38"/>
    </row>
    <row r="225" spans="6:7" ht="12.75">
      <c r="F225" s="38"/>
      <c r="G225" s="38"/>
    </row>
    <row r="226" spans="6:7" ht="12.75">
      <c r="F226" s="38"/>
      <c r="G226" s="38"/>
    </row>
    <row r="227" spans="6:7" ht="12.75">
      <c r="F227" s="38"/>
      <c r="G227" s="38"/>
    </row>
    <row r="228" spans="6:7" ht="12.75">
      <c r="F228" s="38"/>
      <c r="G228" s="38"/>
    </row>
    <row r="229" spans="6:7" ht="12.75">
      <c r="F229" s="38"/>
      <c r="G229" s="38"/>
    </row>
    <row r="230" spans="6:7" ht="12.75">
      <c r="F230" s="38"/>
      <c r="G230" s="38"/>
    </row>
    <row r="231" spans="6:7" ht="12.75">
      <c r="F231" s="38"/>
      <c r="G231" s="38"/>
    </row>
    <row r="232" spans="6:7" ht="12.75">
      <c r="F232" s="38"/>
      <c r="G232" s="38"/>
    </row>
    <row r="233" spans="6:7" ht="12.75">
      <c r="F233" s="38"/>
      <c r="G233" s="38"/>
    </row>
    <row r="234" spans="6:7" ht="12.75">
      <c r="F234" s="38"/>
      <c r="G234" s="38"/>
    </row>
    <row r="235" spans="6:7" ht="12.75">
      <c r="F235" s="38"/>
      <c r="G235" s="38"/>
    </row>
    <row r="236" spans="6:7" ht="12.75">
      <c r="F236" s="38"/>
      <c r="G236" s="38"/>
    </row>
    <row r="237" spans="6:7" ht="12.75">
      <c r="F237" s="38"/>
      <c r="G237" s="38"/>
    </row>
    <row r="238" spans="6:7" ht="12.75">
      <c r="F238" s="38"/>
      <c r="G238" s="38"/>
    </row>
    <row r="239" spans="6:7" ht="12.75">
      <c r="F239" s="38"/>
      <c r="G239" s="38"/>
    </row>
    <row r="240" spans="6:7" ht="12.75">
      <c r="F240" s="38"/>
      <c r="G240" s="38"/>
    </row>
    <row r="241" spans="6:7" ht="12.75">
      <c r="F241" s="38"/>
      <c r="G241" s="38"/>
    </row>
    <row r="242" spans="6:7" ht="12.75">
      <c r="F242" s="38"/>
      <c r="G242" s="38"/>
    </row>
    <row r="243" spans="6:7" ht="12.75">
      <c r="F243" s="38"/>
      <c r="G243" s="38"/>
    </row>
    <row r="244" spans="6:7" ht="12.75">
      <c r="F244" s="38"/>
      <c r="G244" s="38"/>
    </row>
    <row r="245" spans="6:7" ht="12.75">
      <c r="F245" s="38"/>
      <c r="G245" s="38"/>
    </row>
    <row r="246" spans="6:7" ht="12.75">
      <c r="F246" s="38"/>
      <c r="G246" s="38"/>
    </row>
    <row r="247" spans="6:7" ht="12.75">
      <c r="F247" s="38"/>
      <c r="G247" s="38"/>
    </row>
    <row r="248" spans="6:7" ht="12.75">
      <c r="F248" s="38"/>
      <c r="G248" s="38"/>
    </row>
    <row r="249" spans="6:7" ht="12.75">
      <c r="F249" s="38"/>
      <c r="G249" s="38"/>
    </row>
    <row r="250" spans="6:7" ht="12.75">
      <c r="F250" s="38"/>
      <c r="G250" s="38"/>
    </row>
    <row r="251" spans="6:7" ht="12.75">
      <c r="F251" s="38"/>
      <c r="G251" s="38"/>
    </row>
    <row r="252" spans="6:7" ht="12.75">
      <c r="F252" s="38"/>
      <c r="G252" s="38"/>
    </row>
    <row r="253" spans="6:7" ht="12.75">
      <c r="F253" s="38"/>
      <c r="G253" s="38"/>
    </row>
    <row r="254" spans="6:7" ht="12.75">
      <c r="F254" s="38"/>
      <c r="G254" s="38"/>
    </row>
    <row r="255" spans="6:7" ht="12.75">
      <c r="F255" s="38"/>
      <c r="G255" s="38"/>
    </row>
    <row r="256" spans="6:7" ht="12.75">
      <c r="F256" s="38"/>
      <c r="G256" s="38"/>
    </row>
    <row r="257" spans="6:7" ht="12.75">
      <c r="F257" s="38"/>
      <c r="G257" s="38"/>
    </row>
    <row r="258" spans="6:7" ht="12.75">
      <c r="F258" s="38"/>
      <c r="G258" s="38"/>
    </row>
    <row r="259" spans="6:7" ht="12.75">
      <c r="F259" s="38"/>
      <c r="G259" s="38"/>
    </row>
    <row r="260" spans="6:7" ht="12.75">
      <c r="F260" s="38"/>
      <c r="G260" s="38"/>
    </row>
    <row r="261" spans="6:7" ht="12.75">
      <c r="F261" s="38"/>
      <c r="G261" s="38"/>
    </row>
    <row r="262" spans="6:7" ht="12.75">
      <c r="F262" s="38"/>
      <c r="G262" s="38"/>
    </row>
    <row r="263" spans="6:7" ht="12.75">
      <c r="F263" s="38"/>
      <c r="G263" s="38"/>
    </row>
    <row r="264" spans="6:7" ht="12.75">
      <c r="F264" s="38"/>
      <c r="G264" s="38"/>
    </row>
    <row r="265" spans="6:7" ht="12.75">
      <c r="F265" s="38"/>
      <c r="G265" s="38"/>
    </row>
    <row r="266" spans="6:7" ht="12.75">
      <c r="F266" s="38"/>
      <c r="G266" s="38"/>
    </row>
    <row r="267" spans="6:7" ht="12.75">
      <c r="F267" s="38"/>
      <c r="G267" s="38"/>
    </row>
    <row r="268" spans="6:7" ht="12.75">
      <c r="F268" s="38"/>
      <c r="G268" s="38"/>
    </row>
    <row r="269" spans="6:7" ht="12.75">
      <c r="F269" s="38"/>
      <c r="G269" s="38"/>
    </row>
    <row r="270" spans="6:7" ht="12.75">
      <c r="F270" s="38"/>
      <c r="G270" s="38"/>
    </row>
    <row r="271" spans="6:7" ht="12.75">
      <c r="F271" s="38"/>
      <c r="G271" s="38"/>
    </row>
    <row r="272" spans="6:7" ht="12.75">
      <c r="F272" s="38"/>
      <c r="G272" s="38"/>
    </row>
    <row r="273" spans="6:7" ht="12.75">
      <c r="F273" s="38"/>
      <c r="G273" s="38"/>
    </row>
    <row r="274" spans="6:7" ht="12.75">
      <c r="F274" s="38"/>
      <c r="G274" s="38"/>
    </row>
    <row r="275" spans="6:7" ht="12.75">
      <c r="F275" s="38"/>
      <c r="G275" s="38"/>
    </row>
    <row r="276" spans="6:7" ht="12.75">
      <c r="F276" s="38"/>
      <c r="G276" s="38"/>
    </row>
    <row r="277" spans="6:7" ht="12.75">
      <c r="F277" s="38"/>
      <c r="G277" s="38"/>
    </row>
    <row r="278" spans="6:7" ht="12.75">
      <c r="F278" s="38"/>
      <c r="G278" s="38"/>
    </row>
    <row r="279" spans="6:7" ht="12.75">
      <c r="F279" s="38"/>
      <c r="G279" s="38"/>
    </row>
    <row r="280" spans="6:7" ht="12.75">
      <c r="F280" s="38"/>
      <c r="G280" s="38"/>
    </row>
    <row r="281" spans="6:7" ht="12.75">
      <c r="F281" s="38"/>
      <c r="G281" s="38"/>
    </row>
    <row r="282" spans="6:7" ht="12.75">
      <c r="F282" s="38"/>
      <c r="G282" s="38"/>
    </row>
    <row r="283" spans="6:7" ht="12.75">
      <c r="F283" s="38"/>
      <c r="G283" s="38"/>
    </row>
    <row r="284" spans="6:7" ht="12.75">
      <c r="F284" s="38"/>
      <c r="G284" s="38"/>
    </row>
    <row r="285" spans="6:7" ht="12.75">
      <c r="F285" s="38"/>
      <c r="G285" s="38"/>
    </row>
    <row r="286" spans="6:7" ht="12.75">
      <c r="F286" s="38"/>
      <c r="G286" s="38"/>
    </row>
    <row r="287" spans="6:7" ht="12.75">
      <c r="F287" s="38"/>
      <c r="G287" s="38"/>
    </row>
    <row r="288" spans="6:7" ht="12.75">
      <c r="F288" s="38"/>
      <c r="G288" s="38"/>
    </row>
    <row r="289" spans="6:7" ht="12.75">
      <c r="F289" s="38"/>
      <c r="G289" s="38"/>
    </row>
    <row r="290" spans="6:7" ht="12.75">
      <c r="F290" s="38"/>
      <c r="G290" s="38"/>
    </row>
    <row r="291" spans="6:7" ht="12.75">
      <c r="F291" s="38"/>
      <c r="G291" s="38"/>
    </row>
    <row r="292" spans="6:7" ht="12.75">
      <c r="F292" s="38"/>
      <c r="G292" s="38"/>
    </row>
    <row r="293" spans="6:7" ht="12.75">
      <c r="F293" s="38"/>
      <c r="G293" s="38"/>
    </row>
    <row r="294" spans="6:7" ht="12.75">
      <c r="F294" s="38"/>
      <c r="G294" s="38"/>
    </row>
    <row r="295" spans="6:7" ht="12.75">
      <c r="F295" s="38"/>
      <c r="G295" s="38"/>
    </row>
    <row r="296" spans="6:7" ht="12.75">
      <c r="F296" s="38"/>
      <c r="G296" s="38"/>
    </row>
    <row r="297" spans="6:7" ht="12.75">
      <c r="F297" s="38"/>
      <c r="G297" s="38"/>
    </row>
    <row r="298" spans="6:7" ht="12.75">
      <c r="F298" s="38"/>
      <c r="G298" s="38"/>
    </row>
    <row r="299" spans="6:7" ht="12.75">
      <c r="F299" s="38"/>
      <c r="G299" s="38"/>
    </row>
    <row r="300" spans="6:7" ht="12.75">
      <c r="F300" s="38"/>
      <c r="G300" s="38"/>
    </row>
    <row r="301" spans="6:7" ht="12.75">
      <c r="F301" s="38"/>
      <c r="G301" s="38"/>
    </row>
    <row r="302" spans="6:7" ht="12.75">
      <c r="F302" s="38"/>
      <c r="G302" s="38"/>
    </row>
    <row r="303" spans="6:7" ht="12.75">
      <c r="F303" s="38"/>
      <c r="G303" s="38"/>
    </row>
    <row r="304" spans="6:7" ht="12.75">
      <c r="F304" s="38"/>
      <c r="G304" s="38"/>
    </row>
    <row r="305" spans="6:7" ht="12.75">
      <c r="F305" s="38"/>
      <c r="G305" s="38"/>
    </row>
    <row r="306" spans="6:7" ht="12.75">
      <c r="F306" s="38"/>
      <c r="G306" s="38"/>
    </row>
    <row r="307" spans="6:7" ht="12.75">
      <c r="F307" s="38"/>
      <c r="G307" s="38"/>
    </row>
    <row r="308" spans="6:7" ht="12.75">
      <c r="F308" s="38"/>
      <c r="G308" s="38"/>
    </row>
    <row r="309" spans="6:7" ht="12.75">
      <c r="F309" s="38"/>
      <c r="G309" s="38"/>
    </row>
    <row r="310" spans="6:7" ht="12.75">
      <c r="F310" s="38"/>
      <c r="G310" s="38"/>
    </row>
    <row r="311" spans="6:7" ht="12.75">
      <c r="F311" s="38"/>
      <c r="G311" s="38"/>
    </row>
    <row r="312" spans="6:7" ht="12.75">
      <c r="F312" s="38"/>
      <c r="G312" s="38"/>
    </row>
    <row r="313" spans="6:7" ht="12.75">
      <c r="F313" s="38"/>
      <c r="G313" s="38"/>
    </row>
    <row r="314" spans="6:7" ht="12.75">
      <c r="F314" s="38"/>
      <c r="G314" s="38"/>
    </row>
    <row r="315" spans="6:7" ht="12.75">
      <c r="F315" s="38"/>
      <c r="G315" s="38"/>
    </row>
    <row r="316" spans="6:7" ht="12.75">
      <c r="F316" s="38"/>
      <c r="G316" s="38"/>
    </row>
    <row r="317" spans="6:7" ht="12.75">
      <c r="F317" s="38"/>
      <c r="G317" s="38"/>
    </row>
    <row r="318" spans="6:7" ht="12.75">
      <c r="F318" s="38"/>
      <c r="G318" s="38"/>
    </row>
    <row r="319" spans="6:7" ht="12.75">
      <c r="F319" s="38"/>
      <c r="G319" s="38"/>
    </row>
    <row r="320" spans="6:7" ht="12.75">
      <c r="F320" s="38"/>
      <c r="G320" s="38"/>
    </row>
    <row r="321" spans="6:7" ht="12.75">
      <c r="F321" s="38"/>
      <c r="G321" s="38"/>
    </row>
    <row r="322" spans="6:7" ht="12.75">
      <c r="F322" s="38"/>
      <c r="G322" s="38"/>
    </row>
    <row r="323" spans="6:7" ht="12.75">
      <c r="F323" s="38"/>
      <c r="G323" s="38"/>
    </row>
    <row r="324" spans="6:7" ht="12.75">
      <c r="F324" s="38"/>
      <c r="G324" s="38"/>
    </row>
    <row r="325" spans="6:7" ht="12.75">
      <c r="F325" s="38"/>
      <c r="G325" s="38"/>
    </row>
    <row r="326" spans="6:7" ht="12.75">
      <c r="F326" s="38"/>
      <c r="G326" s="38"/>
    </row>
    <row r="327" spans="6:7" ht="12.75">
      <c r="F327" s="38"/>
      <c r="G327" s="38"/>
    </row>
    <row r="328" spans="6:7" ht="12.75">
      <c r="F328" s="38"/>
      <c r="G328" s="38"/>
    </row>
    <row r="329" spans="6:7" ht="12.75">
      <c r="F329" s="38"/>
      <c r="G329" s="38"/>
    </row>
    <row r="330" spans="6:7" ht="12.75">
      <c r="F330" s="38"/>
      <c r="G330" s="38"/>
    </row>
    <row r="331" spans="6:7" ht="12.75">
      <c r="F331" s="38"/>
      <c r="G331" s="38"/>
    </row>
    <row r="332" spans="6:7" ht="12.75">
      <c r="F332" s="38"/>
      <c r="G332" s="38"/>
    </row>
    <row r="333" spans="6:7" ht="12.75">
      <c r="F333" s="38"/>
      <c r="G333" s="38"/>
    </row>
    <row r="334" spans="6:7" ht="12.75">
      <c r="F334" s="38"/>
      <c r="G334" s="38"/>
    </row>
    <row r="335" spans="6:7" ht="12.75">
      <c r="F335" s="38"/>
      <c r="G335" s="38"/>
    </row>
    <row r="336" spans="6:7" ht="12.75">
      <c r="F336" s="38"/>
      <c r="G336" s="38"/>
    </row>
    <row r="337" spans="6:7" ht="12.75">
      <c r="F337" s="38"/>
      <c r="G337" s="38"/>
    </row>
    <row r="338" spans="6:7" ht="12.75">
      <c r="F338" s="38"/>
      <c r="G338" s="38"/>
    </row>
    <row r="339" spans="6:7" ht="12.75">
      <c r="F339" s="38"/>
      <c r="G339" s="38"/>
    </row>
    <row r="340" spans="6:7" ht="12.75">
      <c r="F340" s="38"/>
      <c r="G340" s="38"/>
    </row>
    <row r="341" spans="6:7" ht="12.75">
      <c r="F341" s="38"/>
      <c r="G341" s="38"/>
    </row>
    <row r="342" spans="6:7" ht="12.75">
      <c r="F342" s="38"/>
      <c r="G342" s="38"/>
    </row>
    <row r="343" spans="6:7" ht="12.75">
      <c r="F343" s="38"/>
      <c r="G343" s="38"/>
    </row>
    <row r="344" spans="6:7" ht="12.75">
      <c r="F344" s="38"/>
      <c r="G344" s="38"/>
    </row>
    <row r="345" spans="6:7" ht="12.75">
      <c r="F345" s="38"/>
      <c r="G345" s="38"/>
    </row>
    <row r="346" spans="6:7" ht="12.75">
      <c r="F346" s="38"/>
      <c r="G346" s="38"/>
    </row>
    <row r="347" spans="6:7" ht="12.75">
      <c r="F347" s="38"/>
      <c r="G347" s="38"/>
    </row>
    <row r="348" spans="6:7" ht="12.75">
      <c r="F348" s="38"/>
      <c r="G348" s="38"/>
    </row>
    <row r="349" spans="6:7" ht="12.75">
      <c r="F349" s="38"/>
      <c r="G349" s="38"/>
    </row>
    <row r="350" spans="6:7" ht="12.75">
      <c r="F350" s="38"/>
      <c r="G350" s="38"/>
    </row>
    <row r="351" spans="6:7" ht="12.75">
      <c r="F351" s="38"/>
      <c r="G351" s="38"/>
    </row>
    <row r="352" spans="6:7" ht="12.75">
      <c r="F352" s="38"/>
      <c r="G352" s="38"/>
    </row>
    <row r="353" spans="6:7" ht="12.75">
      <c r="F353" s="38"/>
      <c r="G353" s="38"/>
    </row>
    <row r="354" spans="6:7" ht="12.75">
      <c r="F354" s="38"/>
      <c r="G354" s="38"/>
    </row>
    <row r="355" spans="6:7" ht="12.75">
      <c r="F355" s="38"/>
      <c r="G355" s="38"/>
    </row>
    <row r="356" spans="6:7" ht="12.75">
      <c r="F356" s="38"/>
      <c r="G356" s="38"/>
    </row>
    <row r="357" spans="6:7" ht="12.75">
      <c r="F357" s="38"/>
      <c r="G357" s="38"/>
    </row>
    <row r="358" spans="6:7" ht="12.75">
      <c r="F358" s="38"/>
      <c r="G358" s="38"/>
    </row>
    <row r="359" spans="6:7" ht="12.75">
      <c r="F359" s="38"/>
      <c r="G359" s="38"/>
    </row>
    <row r="360" spans="6:7" ht="12.75">
      <c r="F360" s="38"/>
      <c r="G360" s="38"/>
    </row>
    <row r="361" spans="6:7" ht="12.75">
      <c r="F361" s="38"/>
      <c r="G361" s="38"/>
    </row>
    <row r="362" spans="6:7" ht="12.75">
      <c r="F362" s="38"/>
      <c r="G362" s="38"/>
    </row>
    <row r="363" spans="6:7" ht="12.75">
      <c r="F363" s="38"/>
      <c r="G363" s="38"/>
    </row>
    <row r="364" spans="6:7" ht="12.75">
      <c r="F364" s="38"/>
      <c r="G364" s="38"/>
    </row>
    <row r="365" spans="6:7" ht="12.75">
      <c r="F365" s="38"/>
      <c r="G365" s="38"/>
    </row>
    <row r="366" spans="6:7" ht="12.75">
      <c r="F366" s="38"/>
      <c r="G366" s="38"/>
    </row>
    <row r="367" spans="6:7" ht="12.75">
      <c r="F367" s="38"/>
      <c r="G367" s="38"/>
    </row>
    <row r="368" spans="6:7" ht="12.75">
      <c r="F368" s="38"/>
      <c r="G368" s="38"/>
    </row>
    <row r="369" spans="6:7" ht="12.75">
      <c r="F369" s="38"/>
      <c r="G369" s="38"/>
    </row>
    <row r="370" spans="6:7" ht="12.75">
      <c r="F370" s="38"/>
      <c r="G370" s="38"/>
    </row>
    <row r="371" spans="6:7" ht="12.75">
      <c r="F371" s="38"/>
      <c r="G371" s="38"/>
    </row>
    <row r="372" spans="6:7" ht="12.75">
      <c r="F372" s="38"/>
      <c r="G372" s="38"/>
    </row>
    <row r="373" spans="6:7" ht="12.75">
      <c r="F373" s="38"/>
      <c r="G373" s="38"/>
    </row>
    <row r="374" spans="6:7" ht="12.75">
      <c r="F374" s="38"/>
      <c r="G374" s="38"/>
    </row>
    <row r="375" spans="6:7" ht="12.75">
      <c r="F375" s="38"/>
      <c r="G375" s="38"/>
    </row>
    <row r="376" spans="6:7" ht="12.75">
      <c r="F376" s="38"/>
      <c r="G376" s="38"/>
    </row>
    <row r="377" spans="6:7" ht="12.75">
      <c r="F377" s="38"/>
      <c r="G377" s="38"/>
    </row>
    <row r="378" spans="6:7" ht="12.75">
      <c r="F378" s="38"/>
      <c r="G378" s="38"/>
    </row>
    <row r="379" spans="6:7" ht="12.75">
      <c r="F379" s="38"/>
      <c r="G379" s="38"/>
    </row>
    <row r="380" spans="6:7" ht="12.75">
      <c r="F380" s="38"/>
      <c r="G380" s="38"/>
    </row>
    <row r="381" spans="6:7" ht="12.75">
      <c r="F381" s="38"/>
      <c r="G381" s="38"/>
    </row>
    <row r="382" spans="6:7" ht="12.75">
      <c r="F382" s="38"/>
      <c r="G382" s="38"/>
    </row>
    <row r="383" spans="6:7" ht="12.75">
      <c r="F383" s="38"/>
      <c r="G383" s="38"/>
    </row>
    <row r="384" spans="6:7" ht="12.75">
      <c r="F384" s="38"/>
      <c r="G384" s="38"/>
    </row>
    <row r="385" spans="6:7" ht="12.75">
      <c r="F385" s="38"/>
      <c r="G385" s="38"/>
    </row>
    <row r="386" spans="6:7" ht="12.75">
      <c r="F386" s="38"/>
      <c r="G386" s="38"/>
    </row>
    <row r="387" spans="6:7" ht="12.75">
      <c r="F387" s="38"/>
      <c r="G387" s="38"/>
    </row>
    <row r="388" spans="6:7" ht="12.75">
      <c r="F388" s="38"/>
      <c r="G388" s="38"/>
    </row>
    <row r="389" spans="6:7" ht="12.75">
      <c r="F389" s="38"/>
      <c r="G389" s="38"/>
    </row>
    <row r="390" spans="6:7" ht="12.75">
      <c r="F390" s="38"/>
      <c r="G390" s="38"/>
    </row>
    <row r="391" spans="6:7" ht="12.75">
      <c r="F391" s="38"/>
      <c r="G391" s="38"/>
    </row>
    <row r="392" spans="6:7" ht="12.75">
      <c r="F392" s="38"/>
      <c r="G392" s="38"/>
    </row>
    <row r="393" spans="6:7" ht="12.75">
      <c r="F393" s="38"/>
      <c r="G393" s="38"/>
    </row>
    <row r="394" spans="6:7" ht="12.75">
      <c r="F394" s="38"/>
      <c r="G394" s="38"/>
    </row>
    <row r="395" spans="6:7" ht="12.75">
      <c r="F395" s="38"/>
      <c r="G395" s="38"/>
    </row>
    <row r="396" spans="6:7" ht="12.75">
      <c r="F396" s="38"/>
      <c r="G396" s="38"/>
    </row>
    <row r="397" spans="6:7" ht="12.75">
      <c r="F397" s="38"/>
      <c r="G397" s="38"/>
    </row>
    <row r="398" spans="6:7" ht="12.75">
      <c r="F398" s="38"/>
      <c r="G398" s="38"/>
    </row>
    <row r="399" spans="6:7" ht="12.75">
      <c r="F399" s="38"/>
      <c r="G399" s="38"/>
    </row>
    <row r="400" spans="6:7" ht="12.75">
      <c r="F400" s="38"/>
      <c r="G400" s="38"/>
    </row>
    <row r="401" spans="6:7" ht="12.75">
      <c r="F401" s="38"/>
      <c r="G401" s="38"/>
    </row>
    <row r="402" spans="6:7" ht="12.75">
      <c r="F402" s="38"/>
      <c r="G402" s="38"/>
    </row>
    <row r="403" spans="6:7" ht="12.75">
      <c r="F403" s="38"/>
      <c r="G403" s="38"/>
    </row>
    <row r="404" spans="6:7" ht="12.75">
      <c r="F404" s="38"/>
      <c r="G404" s="38"/>
    </row>
    <row r="405" spans="6:7" ht="12.75">
      <c r="F405" s="38"/>
      <c r="G405" s="38"/>
    </row>
    <row r="406" spans="6:7" ht="12.75">
      <c r="F406" s="38"/>
      <c r="G406" s="38"/>
    </row>
    <row r="407" spans="6:7" ht="12.75">
      <c r="F407" s="38"/>
      <c r="G407" s="38"/>
    </row>
    <row r="408" spans="6:7" ht="12.75">
      <c r="F408" s="38"/>
      <c r="G408" s="38"/>
    </row>
    <row r="409" spans="6:7" ht="12.75">
      <c r="F409" s="38"/>
      <c r="G409" s="38"/>
    </row>
    <row r="410" spans="6:7" ht="12.75">
      <c r="F410" s="38"/>
      <c r="G410" s="38"/>
    </row>
    <row r="411" spans="6:7" ht="12.75">
      <c r="F411" s="38"/>
      <c r="G411" s="38"/>
    </row>
    <row r="412" spans="6:7" ht="12.75">
      <c r="F412" s="38"/>
      <c r="G412" s="38"/>
    </row>
    <row r="413" spans="6:7" ht="12.75">
      <c r="F413" s="38"/>
      <c r="G413" s="38"/>
    </row>
    <row r="414" spans="6:7" ht="12.75">
      <c r="F414" s="38"/>
      <c r="G414" s="38"/>
    </row>
    <row r="415" spans="6:7" ht="12.75">
      <c r="F415" s="38"/>
      <c r="G415" s="38"/>
    </row>
    <row r="416" spans="6:7" ht="12.75">
      <c r="F416" s="38"/>
      <c r="G416" s="38"/>
    </row>
    <row r="417" spans="6:7" ht="12.75">
      <c r="F417" s="38"/>
      <c r="G417" s="38"/>
    </row>
    <row r="418" spans="6:7" ht="12.75">
      <c r="F418" s="38"/>
      <c r="G418" s="38"/>
    </row>
    <row r="419" spans="6:7" ht="12.75">
      <c r="F419" s="38"/>
      <c r="G419" s="38"/>
    </row>
    <row r="420" spans="6:7" ht="12.75">
      <c r="F420" s="38"/>
      <c r="G420" s="38"/>
    </row>
    <row r="421" spans="6:7" ht="12.75">
      <c r="F421" s="38"/>
      <c r="G421" s="38"/>
    </row>
    <row r="422" spans="6:7" ht="12.75">
      <c r="F422" s="38"/>
      <c r="G422" s="38"/>
    </row>
    <row r="423" spans="6:7" ht="12.75">
      <c r="F423" s="38"/>
      <c r="G423" s="38"/>
    </row>
    <row r="424" spans="6:7" ht="12.75">
      <c r="F424" s="38"/>
      <c r="G424" s="38"/>
    </row>
    <row r="425" spans="6:7" ht="12.75">
      <c r="F425" s="38"/>
      <c r="G425" s="38"/>
    </row>
    <row r="426" spans="6:7" ht="12.75">
      <c r="F426" s="38"/>
      <c r="G426" s="38"/>
    </row>
    <row r="427" spans="6:7" ht="12.75">
      <c r="F427" s="38"/>
      <c r="G427" s="38"/>
    </row>
    <row r="428" spans="6:7" ht="12.75">
      <c r="F428" s="38"/>
      <c r="G428" s="38"/>
    </row>
    <row r="429" spans="6:7" ht="12.75">
      <c r="F429" s="38"/>
      <c r="G429" s="38"/>
    </row>
    <row r="430" spans="6:7" ht="12.75">
      <c r="F430" s="38"/>
      <c r="G430" s="38"/>
    </row>
    <row r="431" spans="6:7" ht="12.75">
      <c r="F431" s="38"/>
      <c r="G431" s="38"/>
    </row>
    <row r="432" spans="6:7" ht="12.75">
      <c r="F432" s="38"/>
      <c r="G432" s="38"/>
    </row>
    <row r="433" spans="6:7" ht="12.75">
      <c r="F433" s="38"/>
      <c r="G433" s="38"/>
    </row>
    <row r="434" spans="6:7" ht="12.75">
      <c r="F434" s="38"/>
      <c r="G434" s="38"/>
    </row>
    <row r="435" spans="6:7" ht="12.75">
      <c r="F435" s="38"/>
      <c r="G435" s="38"/>
    </row>
    <row r="436" spans="6:7" ht="12.75">
      <c r="F436" s="38"/>
      <c r="G436" s="38"/>
    </row>
    <row r="437" spans="6:7" ht="12.75">
      <c r="F437" s="38"/>
      <c r="G437" s="38"/>
    </row>
    <row r="438" spans="6:7" ht="12.75">
      <c r="F438" s="38"/>
      <c r="G438" s="38"/>
    </row>
    <row r="439" spans="6:7" ht="12.75">
      <c r="F439" s="38"/>
      <c r="G439" s="38"/>
    </row>
    <row r="440" spans="6:7" ht="12.75">
      <c r="F440" s="38"/>
      <c r="G440" s="38"/>
    </row>
    <row r="441" spans="6:7" ht="12.75">
      <c r="F441" s="38"/>
      <c r="G441" s="38"/>
    </row>
    <row r="442" spans="6:7" ht="12.75">
      <c r="F442" s="38"/>
      <c r="G442" s="38"/>
    </row>
    <row r="443" spans="6:7" ht="12.75">
      <c r="F443" s="38"/>
      <c r="G443" s="38"/>
    </row>
    <row r="444" spans="6:7" ht="12.75">
      <c r="F444" s="38"/>
      <c r="G444" s="38"/>
    </row>
    <row r="445" spans="6:7" ht="12.75">
      <c r="F445" s="38"/>
      <c r="G445" s="38"/>
    </row>
    <row r="446" spans="6:7" ht="12.75">
      <c r="F446" s="38"/>
      <c r="G446" s="38"/>
    </row>
    <row r="447" spans="6:7" ht="12.75">
      <c r="F447" s="38"/>
      <c r="G447" s="38"/>
    </row>
    <row r="448" spans="6:7" ht="12.75">
      <c r="F448" s="38"/>
      <c r="G448" s="38"/>
    </row>
    <row r="449" spans="6:7" ht="12.75">
      <c r="F449" s="38"/>
      <c r="G449" s="38"/>
    </row>
    <row r="450" spans="6:7" ht="12.75">
      <c r="F450" s="38"/>
      <c r="G450" s="38"/>
    </row>
    <row r="451" spans="6:7" ht="12.75">
      <c r="F451" s="38"/>
      <c r="G451" s="38"/>
    </row>
    <row r="452" spans="6:7" ht="12.75">
      <c r="F452" s="38"/>
      <c r="G452" s="38"/>
    </row>
    <row r="453" spans="6:7" ht="12.75">
      <c r="F453" s="38"/>
      <c r="G453" s="38"/>
    </row>
    <row r="454" spans="6:7" ht="12.75">
      <c r="F454" s="38"/>
      <c r="G454" s="38"/>
    </row>
    <row r="455" spans="6:7" ht="12.75">
      <c r="F455" s="38"/>
      <c r="G455" s="38"/>
    </row>
    <row r="456" spans="6:7" ht="12.75">
      <c r="F456" s="38"/>
      <c r="G456" s="38"/>
    </row>
    <row r="457" spans="6:7" ht="12.75">
      <c r="F457" s="38"/>
      <c r="G457" s="38"/>
    </row>
    <row r="458" spans="6:7" ht="12.75">
      <c r="F458" s="38"/>
      <c r="G458" s="38"/>
    </row>
    <row r="459" spans="6:7" ht="12.75">
      <c r="F459" s="38"/>
      <c r="G459" s="38"/>
    </row>
    <row r="460" spans="6:7" ht="12.75">
      <c r="F460" s="38"/>
      <c r="G460" s="38"/>
    </row>
    <row r="461" spans="6:7" ht="12.75">
      <c r="F461" s="38"/>
      <c r="G461" s="38"/>
    </row>
    <row r="462" spans="6:7" ht="12.75">
      <c r="F462" s="38"/>
      <c r="G462" s="38"/>
    </row>
    <row r="463" spans="6:7" ht="12.75">
      <c r="F463" s="38"/>
      <c r="G463" s="38"/>
    </row>
    <row r="464" spans="6:7" ht="12.75">
      <c r="F464" s="38"/>
      <c r="G464" s="38"/>
    </row>
    <row r="465" spans="6:7" ht="12.75">
      <c r="F465" s="38"/>
      <c r="G465" s="38"/>
    </row>
    <row r="466" spans="6:7" ht="12.75">
      <c r="F466" s="38"/>
      <c r="G466" s="38"/>
    </row>
    <row r="467" spans="6:7" ht="12.75">
      <c r="F467" s="38"/>
      <c r="G467" s="38"/>
    </row>
    <row r="468" spans="6:7" ht="12.75">
      <c r="F468" s="38"/>
      <c r="G468" s="38"/>
    </row>
    <row r="469" spans="6:7" ht="12.75">
      <c r="F469" s="38"/>
      <c r="G469" s="38"/>
    </row>
    <row r="470" spans="6:7" ht="12.75">
      <c r="F470" s="38"/>
      <c r="G470" s="38"/>
    </row>
    <row r="471" spans="6:7" ht="12.75">
      <c r="F471" s="38"/>
      <c r="G471" s="38"/>
    </row>
    <row r="472" spans="6:7" ht="12.75">
      <c r="F472" s="38"/>
      <c r="G472" s="38"/>
    </row>
    <row r="473" spans="6:7" ht="12.75">
      <c r="F473" s="38"/>
      <c r="G473" s="38"/>
    </row>
    <row r="474" spans="6:7" ht="12.75">
      <c r="F474" s="38"/>
      <c r="G474" s="38"/>
    </row>
    <row r="475" spans="6:7" ht="12.75">
      <c r="F475" s="38"/>
      <c r="G475" s="38"/>
    </row>
    <row r="476" spans="6:7" ht="12.75">
      <c r="F476" s="38"/>
      <c r="G476" s="38"/>
    </row>
    <row r="477" spans="6:7" ht="12.75">
      <c r="F477" s="38"/>
      <c r="G477" s="38"/>
    </row>
    <row r="478" spans="6:7" ht="12.75">
      <c r="F478" s="38"/>
      <c r="G478" s="38"/>
    </row>
    <row r="479" spans="6:7" ht="12.75">
      <c r="F479" s="38"/>
      <c r="G479" s="38"/>
    </row>
    <row r="480" spans="6:7" ht="12.75">
      <c r="F480" s="38"/>
      <c r="G480" s="38"/>
    </row>
    <row r="481" spans="6:7" ht="12.75">
      <c r="F481" s="38"/>
      <c r="G481" s="38"/>
    </row>
    <row r="482" spans="6:7" ht="12.75">
      <c r="F482" s="38"/>
      <c r="G482" s="38"/>
    </row>
    <row r="483" spans="6:7" ht="12.75">
      <c r="F483" s="38"/>
      <c r="G483" s="38"/>
    </row>
    <row r="484" spans="6:7" ht="12.75">
      <c r="F484" s="38"/>
      <c r="G484" s="38"/>
    </row>
    <row r="485" spans="6:7" ht="12.75">
      <c r="F485" s="38"/>
      <c r="G485" s="38"/>
    </row>
    <row r="486" spans="6:7" ht="12.75">
      <c r="F486" s="38"/>
      <c r="G486" s="38"/>
    </row>
    <row r="487" spans="6:7" ht="12.75">
      <c r="F487" s="38"/>
      <c r="G487" s="38"/>
    </row>
    <row r="488" spans="6:7" ht="12.75">
      <c r="F488" s="38"/>
      <c r="G488" s="38"/>
    </row>
    <row r="489" spans="6:7" ht="12.75">
      <c r="F489" s="38"/>
      <c r="G489" s="38"/>
    </row>
    <row r="490" spans="6:7" ht="12.75">
      <c r="F490" s="38"/>
      <c r="G490" s="38"/>
    </row>
    <row r="491" spans="6:7" ht="12.75">
      <c r="F491" s="38"/>
      <c r="G491" s="38"/>
    </row>
    <row r="492" spans="6:7" ht="12.75">
      <c r="F492" s="38"/>
      <c r="G492" s="38"/>
    </row>
    <row r="493" spans="6:7" ht="12.75">
      <c r="F493" s="38"/>
      <c r="G493" s="38"/>
    </row>
    <row r="494" spans="6:7" ht="12.75">
      <c r="F494" s="38"/>
      <c r="G494" s="38"/>
    </row>
    <row r="495" spans="6:7" ht="12.75">
      <c r="F495" s="38"/>
      <c r="G495" s="38"/>
    </row>
    <row r="496" spans="6:7" ht="12.75">
      <c r="F496" s="38"/>
      <c r="G496" s="38"/>
    </row>
    <row r="497" spans="6:7" ht="12.75">
      <c r="F497" s="38"/>
      <c r="G497" s="38"/>
    </row>
    <row r="498" spans="6:7" ht="12.75">
      <c r="F498" s="38"/>
      <c r="G498" s="38"/>
    </row>
    <row r="499" spans="6:7" ht="12.75">
      <c r="F499" s="38"/>
      <c r="G499" s="38"/>
    </row>
    <row r="500" spans="6:7" ht="12.75">
      <c r="F500" s="38"/>
      <c r="G500" s="38"/>
    </row>
    <row r="501" spans="6:7" ht="12.75">
      <c r="F501" s="38"/>
      <c r="G501" s="38"/>
    </row>
    <row r="502" spans="6:7" ht="12.75">
      <c r="F502" s="38"/>
      <c r="G502" s="38"/>
    </row>
    <row r="503" spans="6:7" ht="12.75">
      <c r="F503" s="38"/>
      <c r="G503" s="38"/>
    </row>
    <row r="504" spans="6:7" ht="12.75">
      <c r="F504" s="38"/>
      <c r="G504" s="38"/>
    </row>
    <row r="505" spans="6:7" ht="12.75">
      <c r="F505" s="38"/>
      <c r="G505" s="38"/>
    </row>
    <row r="506" spans="6:7" ht="12.75">
      <c r="F506" s="38"/>
      <c r="G506" s="38"/>
    </row>
    <row r="507" spans="6:7" ht="12.75">
      <c r="F507" s="38"/>
      <c r="G507" s="38"/>
    </row>
    <row r="508" spans="6:7" ht="12.75">
      <c r="F508" s="38"/>
      <c r="G508" s="38"/>
    </row>
    <row r="509" spans="6:7" ht="12.75">
      <c r="F509" s="38"/>
      <c r="G509" s="38"/>
    </row>
    <row r="510" spans="6:7" ht="12.75">
      <c r="F510" s="38"/>
      <c r="G510" s="38"/>
    </row>
    <row r="511" spans="6:7" ht="12.75">
      <c r="F511" s="38"/>
      <c r="G511" s="38"/>
    </row>
    <row r="512" spans="6:7" ht="12.75">
      <c r="F512" s="38"/>
      <c r="G512" s="38"/>
    </row>
    <row r="513" spans="6:7" ht="12.75">
      <c r="F513" s="38"/>
      <c r="G513" s="38"/>
    </row>
    <row r="514" spans="6:7" ht="12.75">
      <c r="F514" s="38"/>
      <c r="G514" s="38"/>
    </row>
    <row r="515" spans="6:7" ht="12.75">
      <c r="F515" s="38"/>
      <c r="G515" s="38"/>
    </row>
    <row r="516" spans="6:7" ht="12.75">
      <c r="F516" s="38"/>
      <c r="G516" s="38"/>
    </row>
    <row r="517" spans="6:7" ht="12.75">
      <c r="F517" s="38"/>
      <c r="G517" s="38"/>
    </row>
    <row r="518" spans="6:7" ht="12.75">
      <c r="F518" s="38"/>
      <c r="G518" s="38"/>
    </row>
    <row r="519" spans="6:7" ht="12.75">
      <c r="F519" s="38"/>
      <c r="G519" s="38"/>
    </row>
    <row r="520" spans="6:7" ht="12.75">
      <c r="F520" s="38"/>
      <c r="G520" s="38"/>
    </row>
    <row r="521" spans="6:7" ht="12.75">
      <c r="F521" s="38"/>
      <c r="G521" s="38"/>
    </row>
    <row r="522" spans="6:7" ht="12.75">
      <c r="F522" s="38"/>
      <c r="G522" s="38"/>
    </row>
    <row r="523" spans="6:7" ht="12.75">
      <c r="F523" s="38"/>
      <c r="G523" s="38"/>
    </row>
    <row r="524" spans="6:7" ht="12.75">
      <c r="F524" s="38"/>
      <c r="G524" s="38"/>
    </row>
    <row r="525" spans="6:7" ht="12.75">
      <c r="F525" s="38"/>
      <c r="G525" s="38"/>
    </row>
    <row r="526" spans="6:7" ht="12.75">
      <c r="F526" s="38"/>
      <c r="G526" s="38"/>
    </row>
    <row r="527" spans="6:7" ht="12.75">
      <c r="F527" s="38"/>
      <c r="G527" s="38"/>
    </row>
    <row r="528" spans="6:7" ht="12.75">
      <c r="F528" s="38"/>
      <c r="G528" s="38"/>
    </row>
    <row r="529" spans="6:7" ht="12.75">
      <c r="F529" s="38"/>
      <c r="G529" s="38"/>
    </row>
    <row r="530" spans="6:7" ht="12.75">
      <c r="F530" s="38"/>
      <c r="G530" s="38"/>
    </row>
    <row r="531" spans="6:7" ht="12.75">
      <c r="F531" s="38"/>
      <c r="G531" s="38"/>
    </row>
    <row r="532" spans="6:7" ht="12.75">
      <c r="F532" s="38"/>
      <c r="G532" s="38"/>
    </row>
    <row r="533" spans="6:7" ht="12.75">
      <c r="F533" s="38"/>
      <c r="G533" s="38"/>
    </row>
    <row r="534" spans="6:7" ht="12.75">
      <c r="F534" s="38"/>
      <c r="G534" s="38"/>
    </row>
    <row r="535" spans="6:7" ht="12.75">
      <c r="F535" s="38"/>
      <c r="G535" s="38"/>
    </row>
    <row r="536" spans="6:7" ht="12.75">
      <c r="F536" s="38"/>
      <c r="G536" s="38"/>
    </row>
    <row r="537" spans="6:7" ht="12.75">
      <c r="F537" s="38"/>
      <c r="G537" s="38"/>
    </row>
    <row r="538" spans="6:7" ht="12.75">
      <c r="F538" s="38"/>
      <c r="G538" s="38"/>
    </row>
    <row r="539" spans="6:7" ht="12.75">
      <c r="F539" s="38"/>
      <c r="G539" s="38"/>
    </row>
    <row r="540" spans="6:7" ht="12.75">
      <c r="F540" s="38"/>
      <c r="G540" s="38"/>
    </row>
    <row r="541" spans="6:7" ht="12.75">
      <c r="F541" s="38"/>
      <c r="G541" s="38"/>
    </row>
    <row r="542" spans="6:7" ht="12.75">
      <c r="F542" s="38"/>
      <c r="G542" s="38"/>
    </row>
    <row r="543" spans="6:7" ht="12.75">
      <c r="F543" s="38"/>
      <c r="G543" s="38"/>
    </row>
    <row r="544" spans="6:7" ht="12.75">
      <c r="F544" s="38"/>
      <c r="G544" s="38"/>
    </row>
    <row r="545" spans="6:7" ht="12.75">
      <c r="F545" s="38"/>
      <c r="G545" s="38"/>
    </row>
    <row r="546" spans="6:7" ht="12.75">
      <c r="F546" s="38"/>
      <c r="G546" s="38"/>
    </row>
    <row r="547" spans="6:7" ht="12.75">
      <c r="F547" s="38"/>
      <c r="G547" s="38"/>
    </row>
    <row r="548" spans="6:7" ht="12.75">
      <c r="F548" s="38"/>
      <c r="G548" s="38"/>
    </row>
    <row r="549" spans="6:7" ht="12.75">
      <c r="F549" s="38"/>
      <c r="G549" s="38"/>
    </row>
    <row r="550" spans="6:7" ht="12.75">
      <c r="F550" s="38"/>
      <c r="G550" s="38"/>
    </row>
    <row r="551" spans="6:7" ht="12.75">
      <c r="F551" s="38"/>
      <c r="G551" s="38"/>
    </row>
    <row r="552" spans="6:7" ht="12.75">
      <c r="F552" s="38"/>
      <c r="G552" s="38"/>
    </row>
    <row r="553" spans="6:7" ht="12.75">
      <c r="F553" s="38"/>
      <c r="G553" s="38"/>
    </row>
    <row r="554" spans="6:7" ht="12.75">
      <c r="F554" s="38"/>
      <c r="G554" s="38"/>
    </row>
    <row r="555" spans="6:7" ht="12.75">
      <c r="F555" s="38"/>
      <c r="G555" s="38"/>
    </row>
    <row r="556" spans="6:7" ht="12.75">
      <c r="F556" s="38"/>
      <c r="G556" s="38"/>
    </row>
    <row r="557" spans="6:7" ht="12.75">
      <c r="F557" s="38"/>
      <c r="G557" s="38"/>
    </row>
    <row r="558" spans="6:7" ht="12.75">
      <c r="F558" s="38"/>
      <c r="G558" s="38"/>
    </row>
    <row r="559" spans="6:7" ht="12.75">
      <c r="F559" s="38"/>
      <c r="G559" s="38"/>
    </row>
    <row r="560" spans="6:7" ht="12.75">
      <c r="F560" s="38"/>
      <c r="G560" s="38"/>
    </row>
    <row r="561" spans="6:7" ht="12.75">
      <c r="F561" s="38"/>
      <c r="G561" s="38"/>
    </row>
    <row r="562" spans="6:7" ht="12.75">
      <c r="F562" s="38"/>
      <c r="G562" s="38"/>
    </row>
    <row r="563" spans="6:7" ht="12.75">
      <c r="F563" s="38"/>
      <c r="G563" s="38"/>
    </row>
    <row r="564" spans="6:7" ht="12.75">
      <c r="F564" s="38"/>
      <c r="G564" s="38"/>
    </row>
    <row r="565" spans="6:7" ht="12.75">
      <c r="F565" s="38"/>
      <c r="G565" s="38"/>
    </row>
    <row r="566" spans="6:7" ht="12.75">
      <c r="F566" s="38"/>
      <c r="G566" s="38"/>
    </row>
    <row r="567" spans="6:7" ht="12.75">
      <c r="F567" s="38"/>
      <c r="G567" s="38"/>
    </row>
    <row r="568" spans="6:7" ht="12.75">
      <c r="F568" s="38"/>
      <c r="G568" s="38"/>
    </row>
    <row r="569" spans="6:7" ht="12.75">
      <c r="F569" s="38"/>
      <c r="G569" s="38"/>
    </row>
    <row r="570" spans="6:7" ht="12.75">
      <c r="F570" s="38"/>
      <c r="G570" s="38"/>
    </row>
    <row r="571" spans="6:7" ht="12.75">
      <c r="F571" s="38"/>
      <c r="G571" s="38"/>
    </row>
    <row r="572" spans="6:7" ht="12.75">
      <c r="F572" s="38"/>
      <c r="G572" s="38"/>
    </row>
    <row r="573" spans="6:7" ht="12.75">
      <c r="F573" s="38"/>
      <c r="G573" s="38"/>
    </row>
    <row r="574" spans="6:7" ht="12.75">
      <c r="F574" s="38"/>
      <c r="G574" s="38"/>
    </row>
    <row r="575" spans="6:7" ht="12.75">
      <c r="F575" s="38"/>
      <c r="G575" s="38"/>
    </row>
    <row r="576" spans="6:7" ht="12.75">
      <c r="F576" s="38"/>
      <c r="G576" s="38"/>
    </row>
    <row r="577" spans="6:7" ht="12.75">
      <c r="F577" s="38"/>
      <c r="G577" s="38"/>
    </row>
    <row r="578" spans="6:7" ht="12.75">
      <c r="F578" s="38"/>
      <c r="G578" s="38"/>
    </row>
    <row r="579" spans="6:7" ht="12.75">
      <c r="F579" s="38"/>
      <c r="G579" s="38"/>
    </row>
    <row r="580" spans="6:7" ht="12.75">
      <c r="F580" s="38"/>
      <c r="G580" s="38"/>
    </row>
    <row r="581" spans="6:7" ht="12.75">
      <c r="F581" s="38"/>
      <c r="G581" s="38"/>
    </row>
    <row r="582" spans="6:7" ht="12.75">
      <c r="F582" s="38"/>
      <c r="G582" s="38"/>
    </row>
    <row r="583" spans="6:7" ht="12.75">
      <c r="F583" s="38"/>
      <c r="G583" s="38"/>
    </row>
    <row r="584" spans="6:7" ht="12.75">
      <c r="F584" s="38"/>
      <c r="G584" s="38"/>
    </row>
    <row r="585" spans="6:7" ht="12.75">
      <c r="F585" s="38"/>
      <c r="G585" s="38"/>
    </row>
    <row r="586" spans="6:7" ht="12.75">
      <c r="F586" s="38"/>
      <c r="G586" s="38"/>
    </row>
    <row r="587" spans="6:7" ht="12.75">
      <c r="F587" s="38"/>
      <c r="G587" s="38"/>
    </row>
    <row r="588" spans="6:7" ht="12.75">
      <c r="F588" s="38"/>
      <c r="G588" s="38"/>
    </row>
    <row r="589" spans="6:7" ht="12.75">
      <c r="F589" s="38"/>
      <c r="G589" s="38"/>
    </row>
    <row r="590" spans="6:7" ht="12.75">
      <c r="F590" s="38"/>
      <c r="G590" s="38"/>
    </row>
    <row r="591" spans="6:7" ht="12.75">
      <c r="F591" s="38"/>
      <c r="G591" s="38"/>
    </row>
    <row r="592" spans="6:7" ht="12.75">
      <c r="F592" s="38"/>
      <c r="G592" s="38"/>
    </row>
    <row r="593" spans="6:7" ht="12.75">
      <c r="F593" s="38"/>
      <c r="G593" s="38"/>
    </row>
    <row r="594" spans="6:7" ht="12.75">
      <c r="F594" s="38"/>
      <c r="G594" s="38"/>
    </row>
    <row r="595" spans="6:7" ht="12.75">
      <c r="F595" s="38"/>
      <c r="G595" s="38"/>
    </row>
    <row r="596" spans="6:7" ht="12.75">
      <c r="F596" s="38"/>
      <c r="G596" s="38"/>
    </row>
    <row r="597" spans="6:7" ht="12.75">
      <c r="F597" s="38"/>
      <c r="G597" s="38"/>
    </row>
    <row r="598" spans="6:7" ht="12.75">
      <c r="F598" s="38"/>
      <c r="G598" s="38"/>
    </row>
    <row r="599" spans="6:7" ht="12.75">
      <c r="F599" s="38"/>
      <c r="G599" s="38"/>
    </row>
    <row r="600" spans="6:7" ht="12.75">
      <c r="F600" s="38"/>
      <c r="G600" s="38"/>
    </row>
    <row r="601" spans="6:7" ht="12.75">
      <c r="F601" s="38"/>
      <c r="G601" s="38"/>
    </row>
    <row r="602" spans="6:7" ht="12.75">
      <c r="F602" s="38"/>
      <c r="G602" s="38"/>
    </row>
    <row r="603" spans="6:7" ht="12.75">
      <c r="F603" s="38"/>
      <c r="G603" s="38"/>
    </row>
    <row r="604" spans="6:7" ht="12.75">
      <c r="F604" s="38"/>
      <c r="G604" s="38"/>
    </row>
    <row r="605" spans="6:7" ht="12.75">
      <c r="F605" s="38"/>
      <c r="G605" s="38"/>
    </row>
    <row r="606" spans="6:7" ht="12.75">
      <c r="F606" s="38"/>
      <c r="G606" s="38"/>
    </row>
    <row r="607" spans="6:7" ht="12.75">
      <c r="F607" s="38"/>
      <c r="G607" s="38"/>
    </row>
    <row r="608" spans="6:7" ht="12.75">
      <c r="F608" s="38"/>
      <c r="G608" s="38"/>
    </row>
    <row r="609" spans="6:7" ht="12.75">
      <c r="F609" s="38"/>
      <c r="G609" s="38"/>
    </row>
    <row r="610" spans="6:7" ht="12.75">
      <c r="F610" s="38"/>
      <c r="G610" s="38"/>
    </row>
    <row r="611" spans="6:7" ht="12.75">
      <c r="F611" s="38"/>
      <c r="G611" s="38"/>
    </row>
    <row r="612" spans="6:7" ht="12.75">
      <c r="F612" s="38"/>
      <c r="G612" s="38"/>
    </row>
    <row r="613" spans="6:7" ht="12.75">
      <c r="F613" s="38"/>
      <c r="G613" s="38"/>
    </row>
    <row r="614" spans="6:7" ht="12.75">
      <c r="F614" s="38"/>
      <c r="G614" s="38"/>
    </row>
    <row r="615" spans="6:7" ht="12.75">
      <c r="F615" s="38"/>
      <c r="G615" s="38"/>
    </row>
    <row r="616" spans="6:7" ht="12.75">
      <c r="F616" s="38"/>
      <c r="G616" s="38"/>
    </row>
    <row r="617" spans="6:7" ht="12.75">
      <c r="F617" s="38"/>
      <c r="G617" s="38"/>
    </row>
    <row r="618" spans="6:7" ht="12.75">
      <c r="F618" s="38"/>
      <c r="G618" s="38"/>
    </row>
    <row r="619" spans="6:7" ht="12.75">
      <c r="F619" s="38"/>
      <c r="G619" s="38"/>
    </row>
    <row r="620" spans="6:7" ht="12.75">
      <c r="F620" s="38"/>
      <c r="G620" s="38"/>
    </row>
    <row r="621" spans="6:7" ht="12.75">
      <c r="F621" s="38"/>
      <c r="G621" s="38"/>
    </row>
    <row r="622" spans="6:7" ht="12.75">
      <c r="F622" s="38"/>
      <c r="G622" s="38"/>
    </row>
    <row r="623" spans="6:7" ht="12.75">
      <c r="F623" s="38"/>
      <c r="G623" s="38"/>
    </row>
    <row r="624" spans="6:7" ht="12.75">
      <c r="F624" s="38"/>
      <c r="G624" s="38"/>
    </row>
    <row r="625" spans="6:7" ht="12.75">
      <c r="F625" s="38"/>
      <c r="G625" s="38"/>
    </row>
    <row r="626" spans="6:7" ht="12.75">
      <c r="F626" s="38"/>
      <c r="G626" s="38"/>
    </row>
    <row r="627" spans="6:7" ht="12.75">
      <c r="F627" s="38"/>
      <c r="G627" s="38"/>
    </row>
    <row r="628" spans="6:7" ht="12.75">
      <c r="F628" s="38"/>
      <c r="G628" s="38"/>
    </row>
    <row r="629" spans="6:7" ht="12.75">
      <c r="F629" s="38"/>
      <c r="G629" s="38"/>
    </row>
    <row r="630" spans="6:7" ht="12.75">
      <c r="F630" s="38"/>
      <c r="G630" s="38"/>
    </row>
    <row r="631" spans="6:7" ht="12.75">
      <c r="F631" s="38"/>
      <c r="G631" s="38"/>
    </row>
    <row r="632" spans="6:7" ht="12.75">
      <c r="F632" s="38"/>
      <c r="G632" s="38"/>
    </row>
    <row r="633" spans="6:7" ht="12.75">
      <c r="F633" s="38"/>
      <c r="G633" s="38"/>
    </row>
    <row r="634" spans="6:7" ht="12.75">
      <c r="F634" s="38"/>
      <c r="G634" s="38"/>
    </row>
    <row r="635" spans="6:7" ht="12.75">
      <c r="F635" s="38"/>
      <c r="G635" s="38"/>
    </row>
    <row r="636" spans="6:7" ht="12.75">
      <c r="F636" s="38"/>
      <c r="G636" s="38"/>
    </row>
    <row r="637" spans="6:7" ht="12.75">
      <c r="F637" s="38"/>
      <c r="G637" s="38"/>
    </row>
    <row r="638" spans="6:7" ht="12.75">
      <c r="F638" s="38"/>
      <c r="G638" s="38"/>
    </row>
    <row r="639" spans="6:7" ht="12.75">
      <c r="F639" s="38"/>
      <c r="G639" s="38"/>
    </row>
    <row r="640" spans="6:7" ht="12.75">
      <c r="F640" s="38"/>
      <c r="G640" s="38"/>
    </row>
    <row r="641" spans="6:7" ht="12.75">
      <c r="F641" s="38"/>
      <c r="G641" s="38"/>
    </row>
    <row r="642" spans="6:7" ht="12.75">
      <c r="F642" s="38"/>
      <c r="G642" s="38"/>
    </row>
    <row r="643" spans="6:7" ht="12.75">
      <c r="F643" s="38"/>
      <c r="G643" s="38"/>
    </row>
    <row r="644" spans="6:7" ht="12.75">
      <c r="F644" s="38"/>
      <c r="G644" s="38"/>
    </row>
    <row r="645" spans="6:7" ht="12.75">
      <c r="F645" s="38"/>
      <c r="G645" s="38"/>
    </row>
    <row r="646" spans="6:7" ht="12.75">
      <c r="F646" s="38"/>
      <c r="G646" s="38"/>
    </row>
    <row r="647" spans="6:7" ht="12.75">
      <c r="F647" s="38"/>
      <c r="G647" s="38"/>
    </row>
    <row r="648" spans="6:7" ht="12.75">
      <c r="F648" s="38"/>
      <c r="G648" s="38"/>
    </row>
    <row r="649" spans="6:7" ht="12.75">
      <c r="F649" s="38"/>
      <c r="G649" s="38"/>
    </row>
    <row r="650" spans="6:7" ht="12.75">
      <c r="F650" s="38"/>
      <c r="G650" s="38"/>
    </row>
    <row r="651" spans="6:7" ht="12.75">
      <c r="F651" s="38"/>
      <c r="G651" s="38"/>
    </row>
    <row r="652" spans="6:7" ht="12.75">
      <c r="F652" s="38"/>
      <c r="G652" s="38"/>
    </row>
    <row r="653" spans="6:7" ht="12.75">
      <c r="F653" s="38"/>
      <c r="G653" s="38"/>
    </row>
    <row r="654" spans="6:7" ht="12.75">
      <c r="F654" s="38"/>
      <c r="G654" s="38"/>
    </row>
    <row r="655" spans="6:7" ht="12.75">
      <c r="F655" s="38"/>
      <c r="G655" s="38"/>
    </row>
    <row r="656" spans="6:7" ht="12.75">
      <c r="F656" s="38"/>
      <c r="G656" s="38"/>
    </row>
    <row r="657" spans="6:7" ht="12.75">
      <c r="F657" s="38"/>
      <c r="G657" s="38"/>
    </row>
    <row r="658" spans="6:7" ht="12.75">
      <c r="F658" s="38"/>
      <c r="G658" s="38"/>
    </row>
    <row r="659" spans="6:7" ht="12.75">
      <c r="F659" s="38"/>
      <c r="G659" s="38"/>
    </row>
    <row r="660" spans="6:7" ht="12.75">
      <c r="F660" s="38"/>
      <c r="G660" s="38"/>
    </row>
    <row r="661" spans="6:7" ht="12.75">
      <c r="F661" s="38"/>
      <c r="G661" s="38"/>
    </row>
    <row r="662" spans="6:7" ht="12.75">
      <c r="F662" s="38"/>
      <c r="G662" s="38"/>
    </row>
    <row r="663" spans="6:7" ht="12.75">
      <c r="F663" s="38"/>
      <c r="G663" s="38"/>
    </row>
    <row r="664" spans="6:7" ht="12.75">
      <c r="F664" s="38"/>
      <c r="G664" s="38"/>
    </row>
    <row r="665" spans="6:7" ht="12.75">
      <c r="F665" s="38"/>
      <c r="G665" s="38"/>
    </row>
    <row r="666" spans="6:7" ht="12.75">
      <c r="F666" s="38"/>
      <c r="G666" s="38"/>
    </row>
    <row r="667" spans="6:7" ht="12.75">
      <c r="F667" s="38"/>
      <c r="G667" s="38"/>
    </row>
    <row r="668" spans="6:7" ht="12.75">
      <c r="F668" s="38"/>
      <c r="G668" s="38"/>
    </row>
    <row r="669" spans="6:7" ht="12.75">
      <c r="F669" s="38"/>
      <c r="G669" s="38"/>
    </row>
    <row r="670" spans="6:7" ht="12.75">
      <c r="F670" s="38"/>
      <c r="G670" s="38"/>
    </row>
    <row r="671" spans="6:7" ht="12.75">
      <c r="F671" s="38"/>
      <c r="G671" s="38"/>
    </row>
    <row r="672" spans="6:7" ht="12.75">
      <c r="F672" s="38"/>
      <c r="G672" s="38"/>
    </row>
    <row r="673" spans="6:7" ht="12.75">
      <c r="F673" s="38"/>
      <c r="G673" s="38"/>
    </row>
    <row r="674" spans="6:7" ht="12.75">
      <c r="F674" s="38"/>
      <c r="G674" s="38"/>
    </row>
    <row r="675" spans="6:7" ht="12.75">
      <c r="F675" s="38"/>
      <c r="G675" s="38"/>
    </row>
    <row r="676" spans="6:7" ht="12.75">
      <c r="F676" s="38"/>
      <c r="G676" s="38"/>
    </row>
    <row r="677" spans="6:7" ht="12.75">
      <c r="F677" s="38"/>
      <c r="G677" s="38"/>
    </row>
    <row r="678" spans="6:7" ht="12.75">
      <c r="F678" s="38"/>
      <c r="G678" s="38"/>
    </row>
    <row r="679" spans="6:7" ht="12.75">
      <c r="F679" s="38"/>
      <c r="G679" s="38"/>
    </row>
    <row r="680" spans="6:7" ht="12.75">
      <c r="F680" s="38"/>
      <c r="G680" s="38"/>
    </row>
    <row r="681" spans="6:7" ht="12.75">
      <c r="F681" s="38"/>
      <c r="G681" s="38"/>
    </row>
    <row r="682" spans="6:7" ht="12.75">
      <c r="F682" s="38"/>
      <c r="G682" s="38"/>
    </row>
    <row r="683" spans="6:7" ht="12.75">
      <c r="F683" s="38"/>
      <c r="G683" s="38"/>
    </row>
    <row r="684" spans="6:7" ht="12.75">
      <c r="F684" s="38"/>
      <c r="G684" s="38"/>
    </row>
    <row r="685" spans="6:7" ht="12.75">
      <c r="F685" s="38"/>
      <c r="G685" s="38"/>
    </row>
    <row r="686" spans="6:7" ht="12.75">
      <c r="F686" s="38"/>
      <c r="G686" s="38"/>
    </row>
    <row r="687" spans="6:7" ht="12.75">
      <c r="F687" s="38"/>
      <c r="G687" s="38"/>
    </row>
    <row r="688" spans="6:7" ht="12.75">
      <c r="F688" s="38"/>
      <c r="G688" s="38"/>
    </row>
    <row r="689" spans="6:7" ht="12.75">
      <c r="F689" s="38"/>
      <c r="G689" s="38"/>
    </row>
    <row r="690" spans="6:7" ht="12.75">
      <c r="F690" s="38"/>
      <c r="G690" s="38"/>
    </row>
    <row r="691" spans="6:7" ht="12.75">
      <c r="F691" s="38"/>
      <c r="G691" s="38"/>
    </row>
    <row r="692" spans="6:7" ht="12.75">
      <c r="F692" s="38"/>
      <c r="G692" s="38"/>
    </row>
    <row r="693" spans="6:7" ht="12.75">
      <c r="F693" s="38"/>
      <c r="G693" s="38"/>
    </row>
    <row r="694" spans="6:7" ht="12.75">
      <c r="F694" s="38"/>
      <c r="G694" s="38"/>
    </row>
    <row r="695" spans="6:7" ht="12.75">
      <c r="F695" s="38"/>
      <c r="G695" s="38"/>
    </row>
    <row r="696" spans="6:7" ht="12.75">
      <c r="F696" s="38"/>
      <c r="G696" s="38"/>
    </row>
    <row r="697" spans="6:7" ht="12.75">
      <c r="F697" s="38"/>
      <c r="G697" s="38"/>
    </row>
    <row r="698" spans="6:7" ht="12.75">
      <c r="F698" s="38"/>
      <c r="G698" s="38"/>
    </row>
    <row r="699" spans="6:7" ht="12.75">
      <c r="F699" s="38"/>
      <c r="G699" s="38"/>
    </row>
    <row r="700" spans="6:7" ht="12.75">
      <c r="F700" s="38"/>
      <c r="G700" s="38"/>
    </row>
    <row r="701" spans="6:7" ht="12.75">
      <c r="F701" s="38"/>
      <c r="G701" s="38"/>
    </row>
    <row r="702" spans="6:7" ht="12.75">
      <c r="F702" s="38"/>
      <c r="G702" s="38"/>
    </row>
    <row r="703" spans="6:7" ht="12.75">
      <c r="F703" s="38"/>
      <c r="G703" s="38"/>
    </row>
    <row r="704" spans="6:7" ht="12.75">
      <c r="F704" s="38"/>
      <c r="G704" s="38"/>
    </row>
    <row r="705" spans="6:7" ht="12.75">
      <c r="F705" s="38"/>
      <c r="G705" s="38"/>
    </row>
    <row r="706" spans="6:7" ht="12.75">
      <c r="F706" s="38"/>
      <c r="G706" s="38"/>
    </row>
    <row r="707" spans="6:7" ht="12.75">
      <c r="F707" s="38"/>
      <c r="G707" s="38"/>
    </row>
    <row r="708" spans="6:7" ht="12.75">
      <c r="F708" s="38"/>
      <c r="G708" s="38"/>
    </row>
    <row r="709" spans="6:7" ht="12.75">
      <c r="F709" s="38"/>
      <c r="G709" s="38"/>
    </row>
    <row r="710" spans="6:7" ht="12.75">
      <c r="F710" s="38"/>
      <c r="G710" s="38"/>
    </row>
    <row r="711" spans="6:7" ht="12.75">
      <c r="F711" s="38"/>
      <c r="G711" s="38"/>
    </row>
    <row r="712" spans="6:7" ht="12.75">
      <c r="F712" s="38"/>
      <c r="G712" s="38"/>
    </row>
    <row r="713" spans="6:7" ht="12.75">
      <c r="F713" s="38"/>
      <c r="G713" s="38"/>
    </row>
    <row r="714" spans="6:7" ht="12.75">
      <c r="F714" s="38"/>
      <c r="G714" s="38"/>
    </row>
    <row r="715" spans="6:7" ht="12.75">
      <c r="F715" s="38"/>
      <c r="G715" s="38"/>
    </row>
    <row r="716" spans="6:7" ht="12.75">
      <c r="F716" s="38"/>
      <c r="G716" s="38"/>
    </row>
    <row r="717" spans="6:7" ht="12.75">
      <c r="F717" s="38"/>
      <c r="G717" s="38"/>
    </row>
    <row r="718" spans="6:7" ht="12.75">
      <c r="F718" s="38"/>
      <c r="G718" s="38"/>
    </row>
    <row r="719" spans="6:7" ht="12.75">
      <c r="F719" s="38"/>
      <c r="G719" s="38"/>
    </row>
    <row r="720" spans="6:7" ht="12.75">
      <c r="F720" s="38"/>
      <c r="G720" s="38"/>
    </row>
    <row r="721" spans="6:7" ht="12.75">
      <c r="F721" s="38"/>
      <c r="G721" s="38"/>
    </row>
    <row r="722" spans="6:7" ht="12.75">
      <c r="F722" s="38"/>
      <c r="G722" s="38"/>
    </row>
    <row r="723" spans="6:7" ht="12.75">
      <c r="F723" s="38"/>
      <c r="G723" s="38"/>
    </row>
    <row r="724" spans="6:7" ht="12.75">
      <c r="F724" s="38"/>
      <c r="G724" s="38"/>
    </row>
    <row r="725" spans="6:7" ht="12.75">
      <c r="F725" s="38"/>
      <c r="G725" s="38"/>
    </row>
    <row r="726" spans="6:7" ht="12.75">
      <c r="F726" s="38"/>
      <c r="G726" s="38"/>
    </row>
    <row r="727" spans="6:7" ht="12.75">
      <c r="F727" s="38"/>
      <c r="G727" s="38"/>
    </row>
    <row r="728" spans="6:7" ht="12.75">
      <c r="F728" s="38"/>
      <c r="G728" s="38"/>
    </row>
    <row r="729" spans="6:7" ht="12.75">
      <c r="F729" s="38"/>
      <c r="G729" s="38"/>
    </row>
    <row r="730" spans="6:7" ht="12.75">
      <c r="F730" s="38"/>
      <c r="G730" s="38"/>
    </row>
    <row r="731" spans="6:7" ht="12.75">
      <c r="F731" s="38"/>
      <c r="G731" s="38"/>
    </row>
    <row r="732" spans="6:7" ht="12.75">
      <c r="F732" s="38"/>
      <c r="G732" s="38"/>
    </row>
    <row r="733" spans="6:7" ht="12.75">
      <c r="F733" s="38"/>
      <c r="G733" s="38"/>
    </row>
    <row r="734" spans="6:7" ht="12.75">
      <c r="F734" s="38"/>
      <c r="G734" s="38"/>
    </row>
    <row r="735" spans="6:7" ht="12.75">
      <c r="F735" s="38"/>
      <c r="G735" s="38"/>
    </row>
    <row r="736" spans="6:7" ht="12.75">
      <c r="F736" s="38"/>
      <c r="G736" s="38"/>
    </row>
    <row r="737" spans="6:7" ht="12.75">
      <c r="F737" s="38"/>
      <c r="G737" s="38"/>
    </row>
    <row r="738" spans="6:7" ht="12.75">
      <c r="F738" s="38"/>
      <c r="G738" s="38"/>
    </row>
    <row r="739" spans="6:7" ht="12.75">
      <c r="F739" s="38"/>
      <c r="G739" s="38"/>
    </row>
    <row r="740" spans="6:7" ht="12.75">
      <c r="F740" s="38"/>
      <c r="G740" s="38"/>
    </row>
    <row r="741" spans="6:7" ht="12.75">
      <c r="F741" s="38"/>
      <c r="G741" s="38"/>
    </row>
    <row r="742" spans="6:7" ht="12.75">
      <c r="F742" s="38"/>
      <c r="G742" s="38"/>
    </row>
    <row r="743" spans="6:7" ht="12.75">
      <c r="F743" s="38"/>
      <c r="G743" s="38"/>
    </row>
    <row r="744" spans="6:7" ht="12.75">
      <c r="F744" s="38"/>
      <c r="G744" s="38"/>
    </row>
    <row r="745" spans="6:7" ht="12.75">
      <c r="F745" s="38"/>
      <c r="G745" s="38"/>
    </row>
    <row r="746" spans="6:7" ht="12.75">
      <c r="F746" s="38"/>
      <c r="G746" s="38"/>
    </row>
    <row r="747" spans="6:7" ht="12.75">
      <c r="F747" s="38"/>
      <c r="G747" s="38"/>
    </row>
    <row r="748" spans="6:7" ht="12.75">
      <c r="F748" s="38"/>
      <c r="G748" s="38"/>
    </row>
    <row r="749" spans="6:7" ht="12.75">
      <c r="F749" s="38"/>
      <c r="G749" s="38"/>
    </row>
    <row r="750" spans="6:7" ht="12.75">
      <c r="F750" s="38"/>
      <c r="G750" s="38"/>
    </row>
    <row r="751" spans="6:7" ht="12.75">
      <c r="F751" s="38"/>
      <c r="G751" s="38"/>
    </row>
    <row r="752" spans="6:7" ht="12.75">
      <c r="F752" s="38"/>
      <c r="G752" s="38"/>
    </row>
    <row r="753" spans="6:7" ht="12.75">
      <c r="F753" s="38"/>
      <c r="G753" s="38"/>
    </row>
    <row r="754" spans="6:7" ht="12.75">
      <c r="F754" s="38"/>
      <c r="G754" s="38"/>
    </row>
    <row r="755" spans="6:7" ht="12.75">
      <c r="F755" s="38"/>
      <c r="G755" s="38"/>
    </row>
    <row r="756" spans="6:7" ht="12.75">
      <c r="F756" s="38"/>
      <c r="G756" s="38"/>
    </row>
    <row r="757" spans="6:7" ht="12.75">
      <c r="F757" s="38"/>
      <c r="G757" s="38"/>
    </row>
    <row r="758" spans="6:7" ht="12.75">
      <c r="F758" s="38"/>
      <c r="G758" s="38"/>
    </row>
    <row r="759" spans="6:7" ht="12.75">
      <c r="F759" s="38"/>
      <c r="G759" s="38"/>
    </row>
    <row r="760" spans="6:7" ht="12.75">
      <c r="F760" s="38"/>
      <c r="G760" s="38"/>
    </row>
    <row r="761" spans="6:7" ht="12.75">
      <c r="F761" s="38"/>
      <c r="G761" s="38"/>
    </row>
    <row r="762" spans="6:7" ht="12.75">
      <c r="F762" s="38"/>
      <c r="G762" s="38"/>
    </row>
    <row r="763" spans="6:7" ht="12.75">
      <c r="F763" s="38"/>
      <c r="G763" s="38"/>
    </row>
    <row r="764" spans="6:7" ht="12.75">
      <c r="F764" s="38"/>
      <c r="G764" s="38"/>
    </row>
    <row r="765" spans="6:7" ht="12.75">
      <c r="F765" s="38"/>
      <c r="G765" s="38"/>
    </row>
    <row r="766" spans="6:7" ht="12.75">
      <c r="F766" s="38"/>
      <c r="G766" s="38"/>
    </row>
    <row r="767" spans="6:7" ht="12.75">
      <c r="F767" s="38"/>
      <c r="G767" s="38"/>
    </row>
    <row r="768" spans="6:7" ht="12.75">
      <c r="F768" s="38"/>
      <c r="G768" s="38"/>
    </row>
    <row r="769" spans="6:7" ht="12.75">
      <c r="F769" s="38"/>
      <c r="G769" s="38"/>
    </row>
    <row r="770" spans="6:7" ht="12.75">
      <c r="F770" s="38"/>
      <c r="G770" s="38"/>
    </row>
    <row r="771" spans="6:7" ht="12.75">
      <c r="F771" s="38"/>
      <c r="G771" s="38"/>
    </row>
    <row r="772" spans="6:7" ht="12.75">
      <c r="F772" s="38"/>
      <c r="G772" s="38"/>
    </row>
    <row r="773" spans="6:7" ht="12.75">
      <c r="F773" s="38"/>
      <c r="G773" s="38"/>
    </row>
    <row r="774" spans="6:7" ht="12.75">
      <c r="F774" s="38"/>
      <c r="G774" s="38"/>
    </row>
    <row r="775" spans="6:7" ht="12.75">
      <c r="F775" s="38"/>
      <c r="G775" s="38"/>
    </row>
    <row r="776" spans="6:7" ht="12.75">
      <c r="F776" s="38"/>
      <c r="G776" s="38"/>
    </row>
    <row r="777" spans="6:7" ht="12.75">
      <c r="F777" s="38"/>
      <c r="G777" s="38"/>
    </row>
    <row r="778" spans="6:7" ht="12.75">
      <c r="F778" s="38"/>
      <c r="G778" s="38"/>
    </row>
    <row r="779" spans="6:7" ht="12.75">
      <c r="F779" s="38"/>
      <c r="G779" s="38"/>
    </row>
    <row r="780" spans="6:7" ht="12.75">
      <c r="F780" s="38"/>
      <c r="G780" s="38"/>
    </row>
    <row r="781" spans="6:7" ht="12.75">
      <c r="F781" s="38"/>
      <c r="G781" s="38"/>
    </row>
    <row r="782" spans="6:7" ht="12.75">
      <c r="F782" s="38"/>
      <c r="G782" s="38"/>
    </row>
    <row r="783" spans="6:7" ht="12.75">
      <c r="F783" s="38"/>
      <c r="G783" s="38"/>
    </row>
    <row r="784" spans="6:7" ht="12.75">
      <c r="F784" s="38"/>
      <c r="G784" s="38"/>
    </row>
    <row r="785" spans="6:7" ht="12.75">
      <c r="F785" s="38"/>
      <c r="G785" s="38"/>
    </row>
    <row r="786" spans="6:7" ht="12.75">
      <c r="F786" s="38"/>
      <c r="G786" s="38"/>
    </row>
    <row r="787" spans="6:7" ht="12.75">
      <c r="F787" s="38"/>
      <c r="G787" s="38"/>
    </row>
    <row r="788" spans="6:7" ht="12.75">
      <c r="F788" s="38"/>
      <c r="G788" s="38"/>
    </row>
    <row r="789" spans="6:7" ht="12.75">
      <c r="F789" s="38"/>
      <c r="G789" s="38"/>
    </row>
    <row r="790" spans="6:7" ht="12.75">
      <c r="F790" s="38"/>
      <c r="G790" s="38"/>
    </row>
    <row r="791" spans="6:7" ht="12.75">
      <c r="F791" s="38"/>
      <c r="G791" s="38"/>
    </row>
    <row r="792" spans="6:7" ht="12.75">
      <c r="F792" s="38"/>
      <c r="G792" s="38"/>
    </row>
    <row r="793" spans="6:7" ht="12.75">
      <c r="F793" s="38"/>
      <c r="G793" s="38"/>
    </row>
    <row r="794" spans="6:7" ht="12.75">
      <c r="F794" s="38"/>
      <c r="G794" s="38"/>
    </row>
    <row r="795" spans="6:7" ht="12.75">
      <c r="F795" s="38"/>
      <c r="G795" s="38"/>
    </row>
    <row r="796" spans="6:7" ht="12.75">
      <c r="F796" s="38"/>
      <c r="G796" s="38"/>
    </row>
    <row r="797" spans="6:7" ht="12.75">
      <c r="F797" s="38"/>
      <c r="G797" s="38"/>
    </row>
    <row r="798" spans="6:7" ht="12.75">
      <c r="F798" s="38"/>
      <c r="G798" s="38"/>
    </row>
    <row r="799" spans="6:7" ht="12.75">
      <c r="F799" s="38"/>
      <c r="G799" s="38"/>
    </row>
    <row r="800" spans="6:7" ht="12.75">
      <c r="F800" s="38"/>
      <c r="G800" s="38"/>
    </row>
    <row r="801" spans="6:7" ht="12.75">
      <c r="F801" s="38"/>
      <c r="G801" s="38"/>
    </row>
    <row r="802" spans="6:7" ht="12.75">
      <c r="F802" s="38"/>
      <c r="G802" s="38"/>
    </row>
    <row r="803" spans="6:7" ht="12.75">
      <c r="F803" s="38"/>
      <c r="G803" s="38"/>
    </row>
    <row r="804" spans="6:7" ht="12.75">
      <c r="F804" s="38"/>
      <c r="G804" s="38"/>
    </row>
    <row r="805" spans="6:7" ht="12.75">
      <c r="F805" s="38"/>
      <c r="G805" s="38"/>
    </row>
    <row r="806" spans="6:7" ht="12.75">
      <c r="F806" s="38"/>
      <c r="G806" s="38"/>
    </row>
    <row r="807" spans="6:7" ht="12.75">
      <c r="F807" s="38"/>
      <c r="G807" s="38"/>
    </row>
    <row r="808" spans="6:7" ht="12.75">
      <c r="F808" s="38"/>
      <c r="G808" s="38"/>
    </row>
    <row r="809" spans="6:7" ht="12.75">
      <c r="F809" s="38"/>
      <c r="G809" s="38"/>
    </row>
    <row r="810" spans="6:7" ht="12.75">
      <c r="F810" s="38"/>
      <c r="G810" s="38"/>
    </row>
    <row r="811" spans="6:7" ht="12.75">
      <c r="F811" s="38"/>
      <c r="G811" s="38"/>
    </row>
    <row r="812" spans="6:7" ht="12.75">
      <c r="F812" s="38"/>
      <c r="G812" s="38"/>
    </row>
    <row r="813" spans="6:7" ht="12.75">
      <c r="F813" s="38"/>
      <c r="G813" s="38"/>
    </row>
    <row r="814" spans="6:7" ht="12.75">
      <c r="F814" s="38"/>
      <c r="G814" s="38"/>
    </row>
    <row r="815" spans="6:7" ht="12.75">
      <c r="F815" s="38"/>
      <c r="G815" s="38"/>
    </row>
    <row r="816" spans="6:7" ht="12.75">
      <c r="F816" s="38"/>
      <c r="G816" s="38"/>
    </row>
    <row r="817" spans="6:7" ht="12.75">
      <c r="F817" s="38"/>
      <c r="G817" s="38"/>
    </row>
    <row r="818" spans="6:7" ht="12.75">
      <c r="F818" s="38"/>
      <c r="G818" s="38"/>
    </row>
    <row r="819" spans="6:7" ht="12.75">
      <c r="F819" s="38"/>
      <c r="G819" s="38"/>
    </row>
    <row r="820" spans="6:7" ht="12.75">
      <c r="F820" s="38"/>
      <c r="G820" s="38"/>
    </row>
    <row r="821" spans="6:7" ht="12.75">
      <c r="F821" s="38"/>
      <c r="G821" s="38"/>
    </row>
    <row r="822" spans="6:7" ht="12.75">
      <c r="F822" s="38"/>
      <c r="G822" s="38"/>
    </row>
    <row r="823" spans="6:7" ht="12.75">
      <c r="F823" s="38"/>
      <c r="G823" s="38"/>
    </row>
    <row r="824" spans="6:7" ht="12.75">
      <c r="F824" s="38"/>
      <c r="G824" s="38"/>
    </row>
    <row r="825" spans="6:7" ht="12.75">
      <c r="F825" s="38"/>
      <c r="G825" s="38"/>
    </row>
    <row r="826" spans="6:7" ht="12.75">
      <c r="F826" s="38"/>
      <c r="G826" s="38"/>
    </row>
    <row r="827" spans="6:7" ht="12.75">
      <c r="F827" s="38"/>
      <c r="G827" s="38"/>
    </row>
    <row r="828" spans="6:7" ht="12.75">
      <c r="F828" s="38"/>
      <c r="G828" s="38"/>
    </row>
    <row r="829" spans="6:7" ht="12.75">
      <c r="F829" s="38"/>
      <c r="G829" s="38"/>
    </row>
    <row r="830" spans="6:7" ht="12.75">
      <c r="F830" s="38"/>
      <c r="G830" s="38"/>
    </row>
    <row r="831" spans="6:7" ht="12.75">
      <c r="F831" s="38"/>
      <c r="G831" s="38"/>
    </row>
    <row r="832" spans="6:7" ht="12.75">
      <c r="F832" s="38"/>
      <c r="G832" s="38"/>
    </row>
    <row r="833" spans="6:7" ht="12.75">
      <c r="F833" s="38"/>
      <c r="G833" s="38"/>
    </row>
    <row r="834" spans="6:7" ht="12.75">
      <c r="F834" s="38"/>
      <c r="G834" s="38"/>
    </row>
    <row r="835" spans="6:7" ht="12.75">
      <c r="F835" s="38"/>
      <c r="G835" s="38"/>
    </row>
    <row r="836" spans="6:7" ht="12.75">
      <c r="F836" s="38"/>
      <c r="G836" s="38"/>
    </row>
    <row r="837" spans="6:7" ht="12.75">
      <c r="F837" s="38"/>
      <c r="G837" s="38"/>
    </row>
    <row r="838" spans="6:7" ht="12.75">
      <c r="F838" s="38"/>
      <c r="G838" s="38"/>
    </row>
    <row r="839" spans="6:7" ht="12.75">
      <c r="F839" s="38"/>
      <c r="G839" s="38"/>
    </row>
    <row r="840" spans="6:7" ht="12.75">
      <c r="F840" s="38"/>
      <c r="G840" s="38"/>
    </row>
    <row r="841" spans="6:7" ht="12.75">
      <c r="F841" s="38"/>
      <c r="G841" s="38"/>
    </row>
    <row r="842" spans="6:7" ht="12.75">
      <c r="F842" s="38"/>
      <c r="G842" s="38"/>
    </row>
    <row r="843" spans="6:7" ht="12.75">
      <c r="F843" s="38"/>
      <c r="G843" s="38"/>
    </row>
    <row r="844" spans="6:7" ht="12.75">
      <c r="F844" s="38"/>
      <c r="G844" s="38"/>
    </row>
    <row r="845" spans="6:7" ht="12.75">
      <c r="F845" s="38"/>
      <c r="G845" s="38"/>
    </row>
    <row r="846" spans="6:7" ht="12.75">
      <c r="F846" s="38"/>
      <c r="G846" s="38"/>
    </row>
    <row r="847" spans="6:7" ht="12.75">
      <c r="F847" s="38"/>
      <c r="G847" s="38"/>
    </row>
    <row r="848" spans="6:7" ht="12.75">
      <c r="F848" s="38"/>
      <c r="G848" s="38"/>
    </row>
    <row r="849" spans="6:7" ht="12.75">
      <c r="F849" s="38"/>
      <c r="G849" s="38"/>
    </row>
    <row r="850" spans="6:7" ht="12.75">
      <c r="F850" s="38"/>
      <c r="G850" s="38"/>
    </row>
    <row r="851" spans="6:7" ht="12.75">
      <c r="F851" s="38"/>
      <c r="G851" s="38"/>
    </row>
    <row r="852" spans="6:7" ht="12.75">
      <c r="F852" s="38"/>
      <c r="G852" s="38"/>
    </row>
    <row r="853" spans="6:7" ht="12.75">
      <c r="F853" s="38"/>
      <c r="G853" s="38"/>
    </row>
    <row r="854" spans="6:7" ht="12.75">
      <c r="F854" s="38"/>
      <c r="G854" s="38"/>
    </row>
    <row r="855" spans="6:7" ht="12.75">
      <c r="F855" s="38"/>
      <c r="G855" s="38"/>
    </row>
    <row r="856" spans="6:7" ht="12.75">
      <c r="F856" s="38"/>
      <c r="G856" s="38"/>
    </row>
    <row r="857" spans="6:7" ht="12.75">
      <c r="F857" s="38"/>
      <c r="G857" s="38"/>
    </row>
    <row r="858" spans="6:7" ht="12.75">
      <c r="F858" s="38"/>
      <c r="G858" s="38"/>
    </row>
    <row r="859" spans="6:7" ht="12.75">
      <c r="F859" s="38"/>
      <c r="G859" s="38"/>
    </row>
    <row r="860" spans="6:7" ht="12.75">
      <c r="F860" s="38"/>
      <c r="G860" s="38"/>
    </row>
    <row r="861" spans="6:7" ht="12.75">
      <c r="F861" s="38"/>
      <c r="G861" s="38"/>
    </row>
    <row r="862" spans="6:7" ht="12.75">
      <c r="F862" s="38"/>
      <c r="G862" s="38"/>
    </row>
    <row r="863" spans="6:7" ht="12.75">
      <c r="F863" s="38"/>
      <c r="G863" s="38"/>
    </row>
    <row r="864" spans="6:7" ht="12.75">
      <c r="F864" s="38"/>
      <c r="G864" s="38"/>
    </row>
    <row r="865" spans="6:7" ht="12.75">
      <c r="F865" s="38"/>
      <c r="G865" s="38"/>
    </row>
    <row r="866" spans="6:7" ht="12.75">
      <c r="F866" s="38"/>
      <c r="G866" s="38"/>
    </row>
    <row r="867" spans="6:7" ht="12.75">
      <c r="F867" s="38"/>
      <c r="G867" s="38"/>
    </row>
    <row r="868" spans="6:7" ht="12.75">
      <c r="F868" s="38"/>
      <c r="G868" s="38"/>
    </row>
    <row r="869" spans="6:7" ht="12.75">
      <c r="F869" s="38"/>
      <c r="G869" s="38"/>
    </row>
    <row r="870" spans="6:7" ht="12.75">
      <c r="F870" s="38"/>
      <c r="G870" s="38"/>
    </row>
    <row r="871" spans="6:7" ht="12.75">
      <c r="F871" s="38"/>
      <c r="G871" s="38"/>
    </row>
    <row r="872" spans="6:7" ht="12.75">
      <c r="F872" s="38"/>
      <c r="G872" s="38"/>
    </row>
    <row r="873" spans="6:7" ht="12.75">
      <c r="F873" s="38"/>
      <c r="G873" s="38"/>
    </row>
    <row r="874" spans="6:7" ht="12.75">
      <c r="F874" s="38"/>
      <c r="G874" s="38"/>
    </row>
    <row r="875" spans="6:7" ht="12.75">
      <c r="F875" s="38"/>
      <c r="G875" s="38"/>
    </row>
    <row r="876" spans="6:7" ht="12.75">
      <c r="F876" s="38"/>
      <c r="G876" s="38"/>
    </row>
    <row r="877" spans="6:7" ht="12.75">
      <c r="F877" s="38"/>
      <c r="G877" s="38"/>
    </row>
    <row r="878" spans="6:7" ht="12.75">
      <c r="F878" s="38"/>
      <c r="G878" s="38"/>
    </row>
    <row r="879" spans="6:7" ht="12.75">
      <c r="F879" s="38"/>
      <c r="G879" s="38"/>
    </row>
    <row r="880" spans="6:7" ht="12.75">
      <c r="F880" s="38"/>
      <c r="G880" s="38"/>
    </row>
    <row r="881" spans="6:7" ht="12.75">
      <c r="F881" s="38"/>
      <c r="G881" s="38"/>
    </row>
    <row r="882" spans="6:7" ht="12.75">
      <c r="F882" s="38"/>
      <c r="G882" s="38"/>
    </row>
    <row r="883" spans="6:7" ht="12.75">
      <c r="F883" s="38"/>
      <c r="G883" s="38"/>
    </row>
    <row r="884" spans="6:7" ht="12.75">
      <c r="F884" s="38"/>
      <c r="G884" s="38"/>
    </row>
    <row r="885" spans="6:7" ht="12.75">
      <c r="F885" s="38"/>
      <c r="G885" s="38"/>
    </row>
    <row r="886" spans="6:7" ht="12.75">
      <c r="F886" s="38"/>
      <c r="G886" s="38"/>
    </row>
    <row r="887" spans="6:7" ht="12.75">
      <c r="F887" s="38"/>
      <c r="G887" s="38"/>
    </row>
    <row r="888" spans="6:7" ht="12.75">
      <c r="F888" s="38"/>
      <c r="G888" s="38"/>
    </row>
    <row r="889" spans="6:7" ht="12.75">
      <c r="F889" s="38"/>
      <c r="G889" s="38"/>
    </row>
    <row r="890" spans="6:7" ht="12.75">
      <c r="F890" s="38"/>
      <c r="G890" s="38"/>
    </row>
    <row r="891" spans="6:7" ht="12.75">
      <c r="F891" s="38"/>
      <c r="G891" s="38"/>
    </row>
    <row r="892" spans="6:7" ht="12.75">
      <c r="F892" s="38"/>
      <c r="G892" s="38"/>
    </row>
    <row r="893" spans="6:7" ht="12.75">
      <c r="F893" s="38"/>
      <c r="G893" s="38"/>
    </row>
    <row r="894" spans="6:7" ht="12.75">
      <c r="F894" s="38"/>
      <c r="G894" s="38"/>
    </row>
    <row r="895" spans="6:7" ht="12.75">
      <c r="F895" s="38"/>
      <c r="G895" s="38"/>
    </row>
    <row r="896" spans="6:7" ht="12.75">
      <c r="F896" s="38"/>
      <c r="G896" s="38"/>
    </row>
    <row r="897" spans="6:7" ht="12.75">
      <c r="F897" s="38"/>
      <c r="G897" s="38"/>
    </row>
    <row r="898" spans="6:7" ht="12.75">
      <c r="F898" s="38"/>
      <c r="G898" s="38"/>
    </row>
    <row r="899" spans="6:7" ht="12.75">
      <c r="F899" s="38"/>
      <c r="G899" s="38"/>
    </row>
    <row r="900" spans="6:7" ht="12.75">
      <c r="F900" s="38"/>
      <c r="G900" s="38"/>
    </row>
    <row r="901" spans="6:7" ht="12.75">
      <c r="F901" s="38"/>
      <c r="G901" s="38"/>
    </row>
    <row r="902" spans="6:7" ht="12.75">
      <c r="F902" s="38"/>
      <c r="G902" s="38"/>
    </row>
    <row r="903" spans="6:7" ht="12.75">
      <c r="F903" s="38"/>
      <c r="G903" s="38"/>
    </row>
    <row r="904" spans="6:7" ht="12.75">
      <c r="F904" s="38"/>
      <c r="G904" s="38"/>
    </row>
    <row r="905" spans="6:7" ht="12.75">
      <c r="F905" s="38"/>
      <c r="G905" s="38"/>
    </row>
    <row r="906" spans="6:7" ht="12.75">
      <c r="F906" s="38"/>
      <c r="G906" s="38"/>
    </row>
    <row r="907" spans="6:7" ht="12.75">
      <c r="F907" s="38"/>
      <c r="G907" s="38"/>
    </row>
    <row r="908" spans="6:7" ht="12.75">
      <c r="F908" s="38"/>
      <c r="G908" s="38"/>
    </row>
    <row r="909" spans="6:7" ht="12.75">
      <c r="F909" s="38"/>
      <c r="G909" s="38"/>
    </row>
    <row r="910" spans="6:7" ht="12.75">
      <c r="F910" s="38"/>
      <c r="G910" s="38"/>
    </row>
    <row r="911" spans="6:7" ht="12.75">
      <c r="F911" s="38"/>
      <c r="G911" s="38"/>
    </row>
    <row r="912" spans="6:7" ht="12.75">
      <c r="F912" s="38"/>
      <c r="G912" s="38"/>
    </row>
    <row r="913" spans="6:7" ht="12.75">
      <c r="F913" s="38"/>
      <c r="G913" s="38"/>
    </row>
    <row r="914" spans="6:7" ht="12.75">
      <c r="F914" s="38"/>
      <c r="G914" s="38"/>
    </row>
    <row r="915" spans="6:7" ht="12.75">
      <c r="F915" s="38"/>
      <c r="G915" s="38"/>
    </row>
    <row r="916" spans="6:7" ht="12.75">
      <c r="F916" s="38"/>
      <c r="G916" s="38"/>
    </row>
    <row r="917" spans="6:7" ht="12.75">
      <c r="F917" s="38"/>
      <c r="G917" s="38"/>
    </row>
    <row r="918" spans="6:7" ht="12.75">
      <c r="F918" s="38"/>
      <c r="G918" s="38"/>
    </row>
    <row r="919" spans="6:7" ht="12.75">
      <c r="F919" s="38"/>
      <c r="G919" s="38"/>
    </row>
    <row r="920" spans="6:7" ht="12.75">
      <c r="F920" s="38"/>
      <c r="G920" s="38"/>
    </row>
    <row r="921" spans="6:7" ht="12.75">
      <c r="F921" s="38"/>
      <c r="G921" s="38"/>
    </row>
    <row r="922" spans="6:7" ht="12.75">
      <c r="F922" s="38"/>
      <c r="G922" s="38"/>
    </row>
    <row r="923" spans="6:7" ht="12.75">
      <c r="F923" s="38"/>
      <c r="G923" s="38"/>
    </row>
    <row r="924" spans="6:7" ht="12.75">
      <c r="F924" s="38"/>
      <c r="G924" s="38"/>
    </row>
    <row r="925" spans="6:7" ht="12.75">
      <c r="F925" s="38"/>
      <c r="G925" s="38"/>
    </row>
    <row r="926" spans="6:7" ht="12.75">
      <c r="F926" s="38"/>
      <c r="G926" s="38"/>
    </row>
    <row r="927" spans="6:7" ht="12.75">
      <c r="F927" s="38"/>
      <c r="G927" s="38"/>
    </row>
    <row r="928" spans="6:7" ht="12.75">
      <c r="F928" s="38"/>
      <c r="G928" s="38"/>
    </row>
    <row r="929" spans="6:7" ht="12.75">
      <c r="F929" s="38"/>
      <c r="G929" s="38"/>
    </row>
    <row r="930" spans="6:7" ht="12.75">
      <c r="F930" s="38"/>
      <c r="G930" s="38"/>
    </row>
    <row r="931" spans="6:7" ht="12.75">
      <c r="F931" s="38"/>
      <c r="G931" s="38"/>
    </row>
    <row r="932" spans="6:7" ht="12.75">
      <c r="F932" s="38"/>
      <c r="G932" s="38"/>
    </row>
    <row r="933" spans="6:7" ht="12.75">
      <c r="F933" s="38"/>
      <c r="G933" s="38"/>
    </row>
    <row r="934" spans="6:7" ht="12.75">
      <c r="F934" s="38"/>
      <c r="G934" s="38"/>
    </row>
    <row r="935" spans="6:7" ht="12.75">
      <c r="F935" s="38"/>
      <c r="G935" s="38"/>
    </row>
    <row r="936" spans="6:7" ht="12.75">
      <c r="F936" s="38"/>
      <c r="G936" s="38"/>
    </row>
    <row r="937" spans="6:7" ht="12.75">
      <c r="F937" s="38"/>
      <c r="G937" s="38"/>
    </row>
    <row r="938" spans="6:7" ht="12.75">
      <c r="F938" s="38"/>
      <c r="G938" s="38"/>
    </row>
    <row r="939" spans="6:7" ht="12.75">
      <c r="F939" s="38"/>
      <c r="G939" s="38"/>
    </row>
    <row r="940" spans="6:7" ht="12.75">
      <c r="F940" s="38"/>
      <c r="G940" s="38"/>
    </row>
    <row r="941" spans="6:7" ht="12.75">
      <c r="F941" s="38"/>
      <c r="G941" s="38"/>
    </row>
    <row r="942" spans="6:7" ht="12.75">
      <c r="F942" s="38"/>
      <c r="G942" s="38"/>
    </row>
    <row r="943" spans="6:7" ht="12.75">
      <c r="F943" s="38"/>
      <c r="G943" s="38"/>
    </row>
    <row r="944" spans="6:7" ht="12.75">
      <c r="F944" s="38"/>
      <c r="G944" s="38"/>
    </row>
    <row r="945" spans="6:7" ht="12.75">
      <c r="F945" s="38"/>
      <c r="G945" s="38"/>
    </row>
    <row r="946" spans="6:7" ht="12.75">
      <c r="F946" s="38"/>
      <c r="G946" s="38"/>
    </row>
    <row r="947" spans="6:7" ht="12.75">
      <c r="F947" s="38"/>
      <c r="G947" s="38"/>
    </row>
    <row r="948" spans="6:7" ht="12.75">
      <c r="F948" s="38"/>
      <c r="G948" s="38"/>
    </row>
    <row r="949" spans="6:7" ht="12.75">
      <c r="F949" s="38"/>
      <c r="G949" s="38"/>
    </row>
    <row r="950" spans="6:7" ht="12.75">
      <c r="F950" s="38"/>
      <c r="G950" s="38"/>
    </row>
    <row r="951" spans="6:7" ht="12.75">
      <c r="F951" s="38"/>
      <c r="G951" s="38"/>
    </row>
    <row r="952" spans="6:7" ht="12.75">
      <c r="F952" s="38"/>
      <c r="G952" s="38"/>
    </row>
    <row r="953" spans="6:7" ht="12.75">
      <c r="F953" s="38"/>
      <c r="G953" s="38"/>
    </row>
    <row r="954" spans="6:7" ht="12.75">
      <c r="F954" s="38"/>
      <c r="G954" s="38"/>
    </row>
    <row r="955" spans="6:7" ht="12.75">
      <c r="F955" s="38"/>
      <c r="G955" s="38"/>
    </row>
    <row r="956" spans="6:7" ht="12.75">
      <c r="F956" s="38"/>
      <c r="G956" s="38"/>
    </row>
    <row r="957" spans="6:7" ht="12.75">
      <c r="F957" s="38"/>
      <c r="G957" s="38"/>
    </row>
    <row r="958" spans="6:7" ht="12.75">
      <c r="F958" s="38"/>
      <c r="G958" s="38"/>
    </row>
    <row r="959" spans="6:7" ht="12.75">
      <c r="F959" s="38"/>
      <c r="G959" s="38"/>
    </row>
    <row r="960" spans="6:7" ht="12.75">
      <c r="F960" s="38"/>
      <c r="G960" s="38"/>
    </row>
    <row r="961" spans="6:7" ht="12.75">
      <c r="F961" s="38"/>
      <c r="G961" s="38"/>
    </row>
    <row r="962" spans="6:7" ht="12.75">
      <c r="F962" s="38"/>
      <c r="G962" s="38"/>
    </row>
    <row r="963" spans="6:7" ht="12.75">
      <c r="F963" s="38"/>
      <c r="G963" s="38"/>
    </row>
    <row r="964" spans="6:7" ht="12.75">
      <c r="F964" s="38"/>
      <c r="G964" s="38"/>
    </row>
    <row r="965" spans="6:7" ht="12.75">
      <c r="F965" s="38"/>
      <c r="G965" s="38"/>
    </row>
    <row r="966" spans="6:7" ht="12.75">
      <c r="F966" s="38"/>
      <c r="G966" s="38"/>
    </row>
    <row r="967" spans="6:7" ht="12.75">
      <c r="F967" s="38"/>
      <c r="G967" s="38"/>
    </row>
    <row r="968" spans="6:7" ht="12.75">
      <c r="F968" s="38"/>
      <c r="G968" s="38"/>
    </row>
    <row r="969" spans="6:7" ht="12.75">
      <c r="F969" s="38"/>
      <c r="G969" s="38"/>
    </row>
    <row r="970" spans="6:7" ht="12.75">
      <c r="F970" s="38"/>
      <c r="G970" s="38"/>
    </row>
    <row r="971" spans="6:7" ht="12.75">
      <c r="F971" s="38"/>
      <c r="G971" s="38"/>
    </row>
    <row r="972" spans="6:7" ht="12.75">
      <c r="F972" s="38"/>
      <c r="G972" s="38"/>
    </row>
    <row r="973" spans="6:7" ht="12.75">
      <c r="F973" s="38"/>
      <c r="G973" s="38"/>
    </row>
    <row r="974" spans="6:7" ht="12.75">
      <c r="F974" s="38"/>
      <c r="G974" s="38"/>
    </row>
    <row r="975" spans="6:7" ht="12.75">
      <c r="F975" s="38"/>
      <c r="G975" s="38"/>
    </row>
    <row r="976" spans="6:7" ht="12.75">
      <c r="F976" s="38"/>
      <c r="G976" s="38"/>
    </row>
    <row r="977" spans="6:7" ht="12.75">
      <c r="F977" s="38"/>
      <c r="G977" s="38"/>
    </row>
    <row r="978" spans="6:7" ht="12.75">
      <c r="F978" s="38"/>
      <c r="G978" s="38"/>
    </row>
    <row r="979" spans="6:7" ht="12.75">
      <c r="F979" s="38"/>
      <c r="G979" s="38"/>
    </row>
    <row r="980" spans="6:7" ht="12.75">
      <c r="F980" s="38"/>
      <c r="G980" s="38"/>
    </row>
    <row r="981" spans="6:7" ht="12.75">
      <c r="F981" s="38"/>
      <c r="G981" s="38"/>
    </row>
    <row r="982" spans="6:7" ht="12.75">
      <c r="F982" s="38"/>
      <c r="G982" s="38"/>
    </row>
    <row r="983" spans="6:7" ht="12.75">
      <c r="F983" s="38"/>
      <c r="G983" s="38"/>
    </row>
    <row r="984" spans="6:7" ht="12.75">
      <c r="F984" s="38"/>
      <c r="G984" s="38"/>
    </row>
    <row r="985" spans="6:7" ht="12.75">
      <c r="F985" s="38"/>
      <c r="G985" s="38"/>
    </row>
    <row r="986" spans="6:7" ht="12.75">
      <c r="F986" s="38"/>
      <c r="G986" s="38"/>
    </row>
    <row r="987" spans="6:7" ht="12.75">
      <c r="F987" s="38"/>
      <c r="G987" s="38"/>
    </row>
    <row r="988" spans="6:7" ht="12.75">
      <c r="F988" s="38"/>
      <c r="G988" s="38"/>
    </row>
    <row r="989" spans="6:7" ht="12.75">
      <c r="F989" s="38"/>
      <c r="G989" s="38"/>
    </row>
    <row r="990" spans="6:7" ht="12.75">
      <c r="F990" s="38"/>
      <c r="G990" s="38"/>
    </row>
    <row r="991" spans="6:7" ht="12.75">
      <c r="F991" s="38"/>
      <c r="G991" s="38"/>
    </row>
    <row r="992" spans="6:7" ht="12.75">
      <c r="F992" s="38"/>
      <c r="G992" s="38"/>
    </row>
    <row r="993" spans="6:7" ht="12.75">
      <c r="F993" s="38"/>
      <c r="G993" s="38"/>
    </row>
    <row r="994" spans="6:7" ht="12.75">
      <c r="F994" s="38"/>
      <c r="G994" s="38"/>
    </row>
    <row r="995" spans="6:7" ht="12.75">
      <c r="F995" s="38"/>
      <c r="G995" s="38"/>
    </row>
    <row r="996" spans="6:7" ht="12.75">
      <c r="F996" s="38"/>
      <c r="G996" s="38"/>
    </row>
    <row r="997" spans="6:7" ht="12.75">
      <c r="F997" s="38"/>
      <c r="G997" s="38"/>
    </row>
    <row r="998" spans="6:7" ht="12.75">
      <c r="F998" s="38"/>
      <c r="G998" s="38"/>
    </row>
    <row r="999" spans="6:7" ht="12.75">
      <c r="F999" s="38"/>
      <c r="G999" s="38"/>
    </row>
    <row r="1000" spans="6:7" ht="12.75">
      <c r="F1000" s="38"/>
      <c r="G1000" s="38"/>
    </row>
    <row r="1001" spans="6:7" ht="12.75">
      <c r="F1001" s="38"/>
      <c r="G1001" s="38"/>
    </row>
    <row r="1002" spans="6:7" ht="12.75">
      <c r="F1002" s="38"/>
      <c r="G1002" s="38"/>
    </row>
    <row r="1003" spans="6:7" ht="12.75">
      <c r="F1003" s="38"/>
      <c r="G1003" s="38"/>
    </row>
    <row r="1004" spans="6:7" ht="12.75">
      <c r="F1004" s="38"/>
      <c r="G1004" s="38"/>
    </row>
    <row r="1005" spans="6:7" ht="12.75">
      <c r="F1005" s="38"/>
      <c r="G1005" s="38"/>
    </row>
    <row r="1006" spans="6:7" ht="12.75">
      <c r="F1006" s="38"/>
      <c r="G1006" s="38"/>
    </row>
    <row r="1007" spans="6:7" ht="12.75">
      <c r="F1007" s="38"/>
      <c r="G1007" s="38"/>
    </row>
    <row r="1008" spans="6:7" ht="12.75">
      <c r="F1008" s="38"/>
      <c r="G1008" s="38"/>
    </row>
    <row r="1009" spans="6:7" ht="12.75">
      <c r="F1009" s="38"/>
      <c r="G1009" s="38"/>
    </row>
    <row r="1010" spans="6:7" ht="12.75">
      <c r="F1010" s="38"/>
      <c r="G1010" s="38"/>
    </row>
    <row r="1011" spans="6:7" ht="12.75">
      <c r="F1011" s="38"/>
      <c r="G1011" s="38"/>
    </row>
    <row r="1012" spans="6:7" ht="12.75">
      <c r="F1012" s="38"/>
      <c r="G1012" s="38"/>
    </row>
    <row r="1013" spans="6:7" ht="12.75">
      <c r="F1013" s="38"/>
      <c r="G1013" s="38"/>
    </row>
    <row r="1014" spans="6:7" ht="12.75">
      <c r="F1014" s="38"/>
      <c r="G1014" s="38"/>
    </row>
    <row r="1015" spans="6:7" ht="12.75">
      <c r="F1015" s="38"/>
      <c r="G1015" s="38"/>
    </row>
    <row r="1016" spans="6:7" ht="12.75">
      <c r="F1016" s="38"/>
      <c r="G1016" s="38"/>
    </row>
    <row r="1017" spans="6:7" ht="12.75">
      <c r="F1017" s="38"/>
      <c r="G1017" s="38"/>
    </row>
    <row r="1018" spans="6:7" ht="12.75">
      <c r="F1018" s="38"/>
      <c r="G1018" s="38"/>
    </row>
    <row r="1019" spans="6:7" ht="12.75">
      <c r="F1019" s="38"/>
      <c r="G1019" s="38"/>
    </row>
    <row r="1020" spans="6:7" ht="12.75">
      <c r="F1020" s="38"/>
      <c r="G1020" s="38"/>
    </row>
    <row r="1021" spans="6:7" ht="12.75">
      <c r="F1021" s="38"/>
      <c r="G1021" s="38"/>
    </row>
    <row r="1022" spans="6:7" ht="12.75">
      <c r="F1022" s="38"/>
      <c r="G1022" s="38"/>
    </row>
    <row r="1023" spans="6:7" ht="12.75">
      <c r="F1023" s="38"/>
      <c r="G1023" s="38"/>
    </row>
    <row r="1024" spans="6:7" ht="12.75">
      <c r="F1024" s="38"/>
      <c r="G1024" s="38"/>
    </row>
    <row r="1025" spans="6:7" ht="12.75">
      <c r="F1025" s="38"/>
      <c r="G1025" s="38"/>
    </row>
    <row r="1026" spans="6:7" ht="12.75">
      <c r="F1026" s="38"/>
      <c r="G1026" s="38"/>
    </row>
    <row r="1027" spans="6:7" ht="12.75">
      <c r="F1027" s="38"/>
      <c r="G1027" s="38"/>
    </row>
    <row r="1028" spans="6:7" ht="12.75">
      <c r="F1028" s="38"/>
      <c r="G1028" s="38"/>
    </row>
    <row r="1029" spans="6:7" ht="12.75">
      <c r="F1029" s="38"/>
      <c r="G1029" s="38"/>
    </row>
    <row r="1030" spans="6:7" ht="12.75">
      <c r="F1030" s="38"/>
      <c r="G1030" s="38"/>
    </row>
    <row r="1031" spans="6:7" ht="12.75">
      <c r="F1031" s="38"/>
      <c r="G1031" s="38"/>
    </row>
    <row r="1032" spans="6:7" ht="12.75">
      <c r="F1032" s="38"/>
      <c r="G1032" s="38"/>
    </row>
    <row r="1033" spans="6:7" ht="12.75">
      <c r="F1033" s="38"/>
      <c r="G1033" s="38"/>
    </row>
    <row r="1034" spans="6:7" ht="12.75">
      <c r="F1034" s="38"/>
      <c r="G1034" s="38"/>
    </row>
    <row r="1035" spans="6:7" ht="12.75">
      <c r="F1035" s="38"/>
      <c r="G1035" s="38"/>
    </row>
    <row r="1036" spans="6:7" ht="12.75">
      <c r="F1036" s="38"/>
      <c r="G1036" s="38"/>
    </row>
    <row r="1037" spans="6:7" ht="12.75">
      <c r="F1037" s="38"/>
      <c r="G1037" s="38"/>
    </row>
    <row r="1038" spans="6:7" ht="12.75">
      <c r="F1038" s="38"/>
      <c r="G1038" s="38"/>
    </row>
    <row r="1039" spans="6:7" ht="12.75">
      <c r="F1039" s="38"/>
      <c r="G1039" s="38"/>
    </row>
    <row r="1040" spans="6:7" ht="12.75">
      <c r="F1040" s="38"/>
      <c r="G1040" s="38"/>
    </row>
    <row r="1041" spans="6:7" ht="12.75">
      <c r="F1041" s="38"/>
      <c r="G1041" s="38"/>
    </row>
    <row r="1042" spans="6:7" ht="12.75">
      <c r="F1042" s="38"/>
      <c r="G1042" s="38"/>
    </row>
    <row r="1043" spans="6:7" ht="12.75">
      <c r="F1043" s="38"/>
      <c r="G1043" s="38"/>
    </row>
    <row r="1044" spans="6:7" ht="12.75">
      <c r="F1044" s="38"/>
      <c r="G1044" s="38"/>
    </row>
    <row r="1045" spans="6:7" ht="12.75">
      <c r="F1045" s="38"/>
      <c r="G1045" s="38"/>
    </row>
    <row r="1046" spans="6:7" ht="12.75">
      <c r="F1046" s="38"/>
      <c r="G1046" s="38"/>
    </row>
    <row r="1047" spans="6:7" ht="12.75">
      <c r="F1047" s="38"/>
      <c r="G1047" s="38"/>
    </row>
    <row r="1048" spans="6:7" ht="12.75">
      <c r="F1048" s="38"/>
      <c r="G1048" s="38"/>
    </row>
    <row r="1049" spans="6:7" ht="12.75">
      <c r="F1049" s="38"/>
      <c r="G1049" s="38"/>
    </row>
    <row r="1050" spans="6:7" ht="12.75">
      <c r="F1050" s="38"/>
      <c r="G1050" s="38"/>
    </row>
    <row r="1051" spans="6:7" ht="12.75">
      <c r="F1051" s="38"/>
      <c r="G1051" s="38"/>
    </row>
    <row r="1052" spans="6:7" ht="12.75">
      <c r="F1052" s="38"/>
      <c r="G1052" s="38"/>
    </row>
    <row r="1053" spans="6:7" ht="12.75">
      <c r="F1053" s="38"/>
      <c r="G1053" s="38"/>
    </row>
    <row r="1054" spans="6:7" ht="12.75">
      <c r="F1054" s="38"/>
      <c r="G1054" s="38"/>
    </row>
    <row r="1055" spans="6:7" ht="12.75">
      <c r="F1055" s="38"/>
      <c r="G1055" s="38"/>
    </row>
    <row r="1056" spans="6:7" ht="12.75">
      <c r="F1056" s="38"/>
      <c r="G1056" s="38"/>
    </row>
    <row r="1057" spans="6:7" ht="12.75">
      <c r="F1057" s="38"/>
      <c r="G1057" s="38"/>
    </row>
    <row r="1058" spans="6:7" ht="12.75">
      <c r="F1058" s="38"/>
      <c r="G1058" s="38"/>
    </row>
    <row r="1059" spans="6:7" ht="12.75">
      <c r="F1059" s="38"/>
      <c r="G1059" s="38"/>
    </row>
    <row r="1060" spans="6:7" ht="12.75">
      <c r="F1060" s="38"/>
      <c r="G1060" s="38"/>
    </row>
    <row r="1061" spans="6:7" ht="12.75">
      <c r="F1061" s="38"/>
      <c r="G1061" s="38"/>
    </row>
    <row r="1062" spans="6:7" ht="12.75">
      <c r="F1062" s="38"/>
      <c r="G1062" s="38"/>
    </row>
    <row r="1063" spans="6:7" ht="12.75">
      <c r="F1063" s="38"/>
      <c r="G1063" s="38"/>
    </row>
    <row r="1064" spans="6:7" ht="12.75">
      <c r="F1064" s="38"/>
      <c r="G1064" s="38"/>
    </row>
    <row r="1065" spans="6:7" ht="12.75">
      <c r="F1065" s="38"/>
      <c r="G1065" s="38"/>
    </row>
    <row r="1066" spans="6:7" ht="12.75">
      <c r="F1066" s="38"/>
      <c r="G1066" s="38"/>
    </row>
    <row r="1067" spans="6:7" ht="12.75">
      <c r="F1067" s="38"/>
      <c r="G1067" s="38"/>
    </row>
    <row r="1068" spans="6:7" ht="12.75">
      <c r="F1068" s="38"/>
      <c r="G1068" s="38"/>
    </row>
    <row r="1069" spans="6:7" ht="12.75">
      <c r="F1069" s="38"/>
      <c r="G1069" s="38"/>
    </row>
    <row r="1070" spans="6:7" ht="12.75">
      <c r="F1070" s="38"/>
      <c r="G1070" s="38"/>
    </row>
    <row r="1071" spans="6:7" ht="12.75">
      <c r="F1071" s="38"/>
      <c r="G1071" s="38"/>
    </row>
    <row r="1072" spans="6:7" ht="12.75">
      <c r="F1072" s="38"/>
      <c r="G1072" s="38"/>
    </row>
    <row r="1073" spans="6:7" ht="12.75">
      <c r="F1073" s="38"/>
      <c r="G1073" s="38"/>
    </row>
    <row r="1074" spans="6:7" ht="12.75">
      <c r="F1074" s="38"/>
      <c r="G1074" s="38"/>
    </row>
    <row r="1075" spans="6:7" ht="12.75">
      <c r="F1075" s="38"/>
      <c r="G1075" s="38"/>
    </row>
    <row r="1076" spans="6:7" ht="12.75">
      <c r="F1076" s="38"/>
      <c r="G1076" s="38"/>
    </row>
    <row r="1077" spans="6:7" ht="12.75">
      <c r="F1077" s="38"/>
      <c r="G1077" s="38"/>
    </row>
    <row r="1078" spans="6:7" ht="12.75">
      <c r="F1078" s="38"/>
      <c r="G1078" s="38"/>
    </row>
    <row r="1079" spans="6:7" ht="12.75">
      <c r="F1079" s="38"/>
      <c r="G1079" s="38"/>
    </row>
    <row r="1080" spans="6:7" ht="12.75">
      <c r="F1080" s="38"/>
      <c r="G1080" s="38"/>
    </row>
    <row r="1081" spans="6:7" ht="12.75">
      <c r="F1081" s="38"/>
      <c r="G1081" s="38"/>
    </row>
    <row r="1082" spans="6:7" ht="12.75">
      <c r="F1082" s="38"/>
      <c r="G1082" s="38"/>
    </row>
    <row r="1083" spans="6:7" ht="12.75">
      <c r="F1083" s="38"/>
      <c r="G1083" s="38"/>
    </row>
    <row r="1084" spans="6:7" ht="12.75">
      <c r="F1084" s="38"/>
      <c r="G1084" s="38"/>
    </row>
    <row r="1085" spans="6:7" ht="12.75">
      <c r="F1085" s="38"/>
      <c r="G1085" s="38"/>
    </row>
    <row r="1086" spans="6:7" ht="12.75">
      <c r="F1086" s="38"/>
      <c r="G1086" s="38"/>
    </row>
    <row r="1087" spans="6:7" ht="12.75">
      <c r="F1087" s="38"/>
      <c r="G1087" s="38"/>
    </row>
    <row r="1088" spans="6:7" ht="12.75">
      <c r="F1088" s="38"/>
      <c r="G1088" s="38"/>
    </row>
    <row r="1089" spans="6:7" ht="12.75">
      <c r="F1089" s="38"/>
      <c r="G1089" s="38"/>
    </row>
    <row r="1090" spans="6:7" ht="12.75">
      <c r="F1090" s="38"/>
      <c r="G1090" s="38"/>
    </row>
    <row r="1091" spans="6:7" ht="12.75">
      <c r="F1091" s="38"/>
      <c r="G1091" s="38"/>
    </row>
    <row r="1092" spans="6:7" ht="12.75">
      <c r="F1092" s="38"/>
      <c r="G1092" s="38"/>
    </row>
    <row r="1093" spans="6:7" ht="12.75">
      <c r="F1093" s="38"/>
      <c r="G1093" s="38"/>
    </row>
    <row r="1094" spans="6:7" ht="12.75">
      <c r="F1094" s="38"/>
      <c r="G1094" s="38"/>
    </row>
    <row r="1095" spans="6:7" ht="12.75">
      <c r="F1095" s="38"/>
      <c r="G1095" s="38"/>
    </row>
    <row r="1096" spans="6:7" ht="12.75">
      <c r="F1096" s="38"/>
      <c r="G1096" s="38"/>
    </row>
    <row r="1097" spans="6:7" ht="12.75">
      <c r="F1097" s="38"/>
      <c r="G1097" s="38"/>
    </row>
    <row r="1098" spans="6:7" ht="12.75">
      <c r="F1098" s="38"/>
      <c r="G1098" s="38"/>
    </row>
    <row r="1099" spans="6:7" ht="12.75">
      <c r="F1099" s="38"/>
      <c r="G1099" s="38"/>
    </row>
    <row r="1100" spans="6:7" ht="12.75">
      <c r="F1100" s="38"/>
      <c r="G1100" s="38"/>
    </row>
    <row r="1101" spans="6:7" ht="12.75">
      <c r="F1101" s="38"/>
      <c r="G1101" s="38"/>
    </row>
    <row r="1102" spans="6:7" ht="12.75">
      <c r="F1102" s="38"/>
      <c r="G1102" s="38"/>
    </row>
    <row r="1103" spans="6:7" ht="12.75">
      <c r="F1103" s="38"/>
      <c r="G1103" s="38"/>
    </row>
    <row r="1104" spans="6:7" ht="12.75">
      <c r="F1104" s="38"/>
      <c r="G1104" s="38"/>
    </row>
    <row r="1105" spans="6:7" ht="12.75">
      <c r="F1105" s="38"/>
      <c r="G1105" s="38"/>
    </row>
    <row r="1106" spans="6:7" ht="12.75">
      <c r="F1106" s="38"/>
      <c r="G1106" s="38"/>
    </row>
    <row r="1107" spans="6:7" ht="12.75">
      <c r="F1107" s="38"/>
      <c r="G1107" s="38"/>
    </row>
    <row r="1108" spans="6:7" ht="12.75">
      <c r="F1108" s="38"/>
      <c r="G1108" s="38"/>
    </row>
    <row r="1109" spans="6:7" ht="12.75">
      <c r="F1109" s="38"/>
      <c r="G1109" s="38"/>
    </row>
    <row r="1110" spans="6:7" ht="12.75">
      <c r="F1110" s="38"/>
      <c r="G1110" s="38"/>
    </row>
    <row r="1111" spans="6:7" ht="12.75">
      <c r="F1111" s="38"/>
      <c r="G1111" s="38"/>
    </row>
    <row r="1112" spans="6:7" ht="12.75">
      <c r="F1112" s="38"/>
      <c r="G1112" s="38"/>
    </row>
    <row r="1113" spans="6:7" ht="12.75">
      <c r="F1113" s="38"/>
      <c r="G1113" s="38"/>
    </row>
    <row r="1114" spans="6:7" ht="12.75">
      <c r="F1114" s="38"/>
      <c r="G1114" s="38"/>
    </row>
    <row r="1115" spans="6:7" ht="12.75">
      <c r="F1115" s="38"/>
      <c r="G1115" s="38"/>
    </row>
    <row r="1116" spans="6:7" ht="12.75">
      <c r="F1116" s="38"/>
      <c r="G1116" s="38"/>
    </row>
    <row r="1117" spans="6:7" ht="12.75">
      <c r="F1117" s="38"/>
      <c r="G1117" s="38"/>
    </row>
    <row r="1118" spans="6:7" ht="12.75">
      <c r="F1118" s="38"/>
      <c r="G1118" s="38"/>
    </row>
    <row r="1119" spans="6:7" ht="12.75">
      <c r="F1119" s="38"/>
      <c r="G1119" s="38"/>
    </row>
    <row r="1120" spans="6:7" ht="12.75">
      <c r="F1120" s="38"/>
      <c r="G1120" s="38"/>
    </row>
    <row r="1121" spans="6:7" ht="12.75">
      <c r="F1121" s="38"/>
      <c r="G1121" s="38"/>
    </row>
    <row r="1122" spans="6:7" ht="12.75">
      <c r="F1122" s="38"/>
      <c r="G1122" s="38"/>
    </row>
    <row r="1123" spans="6:7" ht="12.75">
      <c r="F1123" s="38"/>
      <c r="G1123" s="38"/>
    </row>
    <row r="1124" spans="6:7" ht="12.75">
      <c r="F1124" s="38"/>
      <c r="G1124" s="38"/>
    </row>
    <row r="1125" spans="6:7" ht="12.75">
      <c r="F1125" s="38"/>
      <c r="G1125" s="38"/>
    </row>
    <row r="1126" spans="6:7" ht="12.75">
      <c r="F1126" s="38"/>
      <c r="G1126" s="38"/>
    </row>
    <row r="1127" spans="6:7" ht="12.75">
      <c r="F1127" s="38"/>
      <c r="G1127" s="38"/>
    </row>
    <row r="1128" spans="6:7" ht="12.75">
      <c r="F1128" s="38"/>
      <c r="G1128" s="38"/>
    </row>
    <row r="1129" spans="6:7" ht="12.75">
      <c r="F1129" s="38"/>
      <c r="G1129" s="38"/>
    </row>
    <row r="1130" spans="6:7" ht="12.75">
      <c r="F1130" s="38"/>
      <c r="G1130" s="38"/>
    </row>
    <row r="1131" spans="6:7" ht="12.75">
      <c r="F1131" s="38"/>
      <c r="G1131" s="38"/>
    </row>
    <row r="1132" spans="6:7" ht="12.75">
      <c r="F1132" s="38"/>
      <c r="G1132" s="38"/>
    </row>
    <row r="1133" spans="6:7" ht="12.75">
      <c r="F1133" s="38"/>
      <c r="G1133" s="38"/>
    </row>
    <row r="1134" spans="6:7" ht="12.75">
      <c r="F1134" s="38"/>
      <c r="G1134" s="38"/>
    </row>
    <row r="1135" spans="6:7" ht="12.75">
      <c r="F1135" s="38"/>
      <c r="G1135" s="38"/>
    </row>
    <row r="1136" spans="6:7" ht="12.75">
      <c r="F1136" s="38"/>
      <c r="G1136" s="38"/>
    </row>
    <row r="1137" spans="6:7" ht="12.75">
      <c r="F1137" s="38"/>
      <c r="G1137" s="38"/>
    </row>
    <row r="1138" spans="6:7" ht="12.75">
      <c r="F1138" s="38"/>
      <c r="G1138" s="38"/>
    </row>
    <row r="1139" spans="6:7" ht="12.75">
      <c r="F1139" s="38"/>
      <c r="G1139" s="38"/>
    </row>
    <row r="1140" spans="6:7" ht="12.75">
      <c r="F1140" s="38"/>
      <c r="G1140" s="38"/>
    </row>
    <row r="1141" spans="6:7" ht="12.75">
      <c r="F1141" s="38"/>
      <c r="G1141" s="38"/>
    </row>
    <row r="1142" spans="6:7" ht="12.75">
      <c r="F1142" s="38"/>
      <c r="G1142" s="38"/>
    </row>
    <row r="1143" spans="6:7" ht="12.75">
      <c r="F1143" s="38"/>
      <c r="G1143" s="38"/>
    </row>
    <row r="1144" spans="6:7" ht="12.75">
      <c r="F1144" s="38"/>
      <c r="G1144" s="38"/>
    </row>
    <row r="1145" spans="6:7" ht="12.75">
      <c r="F1145" s="38"/>
      <c r="G1145" s="38"/>
    </row>
    <row r="1146" spans="6:7" ht="12.75">
      <c r="F1146" s="38"/>
      <c r="G1146" s="38"/>
    </row>
    <row r="1147" spans="6:7" ht="12.75">
      <c r="F1147" s="38"/>
      <c r="G1147" s="38"/>
    </row>
    <row r="1148" spans="6:7" ht="12.75">
      <c r="F1148" s="38"/>
      <c r="G1148" s="38"/>
    </row>
    <row r="1149" spans="6:7" ht="12.75">
      <c r="F1149" s="38"/>
      <c r="G1149" s="38"/>
    </row>
    <row r="1150" spans="6:7" ht="12.75">
      <c r="F1150" s="38"/>
      <c r="G1150" s="38"/>
    </row>
    <row r="1151" spans="6:7" ht="12.75">
      <c r="F1151" s="38"/>
      <c r="G1151" s="38"/>
    </row>
    <row r="1152" spans="6:7" ht="12.75">
      <c r="F1152" s="38"/>
      <c r="G1152" s="38"/>
    </row>
    <row r="1153" spans="6:7" ht="12.75">
      <c r="F1153" s="38"/>
      <c r="G1153" s="38"/>
    </row>
    <row r="1154" spans="6:7" ht="12.75">
      <c r="F1154" s="38"/>
      <c r="G1154" s="38"/>
    </row>
    <row r="1155" spans="6:7" ht="12.75">
      <c r="F1155" s="38"/>
      <c r="G1155" s="38"/>
    </row>
    <row r="1156" spans="6:7" ht="12.75">
      <c r="F1156" s="38"/>
      <c r="G1156" s="38"/>
    </row>
    <row r="1157" spans="6:7" ht="12.75">
      <c r="F1157" s="38"/>
      <c r="G1157" s="38"/>
    </row>
    <row r="1158" spans="6:7" ht="12.75">
      <c r="F1158" s="38"/>
      <c r="G1158" s="38"/>
    </row>
    <row r="1159" spans="6:7" ht="12.75">
      <c r="F1159" s="38"/>
      <c r="G1159" s="38"/>
    </row>
    <row r="1160" spans="6:7" ht="12.75">
      <c r="F1160" s="38"/>
      <c r="G1160" s="38"/>
    </row>
    <row r="1161" spans="6:7" ht="12.75">
      <c r="F1161" s="38"/>
      <c r="G1161" s="38"/>
    </row>
    <row r="1162" spans="6:7" ht="12.75">
      <c r="F1162" s="38"/>
      <c r="G1162" s="38"/>
    </row>
    <row r="1163" spans="6:7" ht="12.75">
      <c r="F1163" s="38"/>
      <c r="G1163" s="38"/>
    </row>
    <row r="1164" spans="6:7" ht="12.75">
      <c r="F1164" s="38"/>
      <c r="G1164" s="38"/>
    </row>
    <row r="1165" spans="6:7" ht="12.75">
      <c r="F1165" s="38"/>
      <c r="G1165" s="38"/>
    </row>
    <row r="1166" spans="6:7" ht="12.75">
      <c r="F1166" s="38"/>
      <c r="G1166" s="38"/>
    </row>
    <row r="1167" spans="6:7" ht="12.75">
      <c r="F1167" s="38"/>
      <c r="G1167" s="38"/>
    </row>
    <row r="1168" spans="6:7" ht="12.75">
      <c r="F1168" s="38"/>
      <c r="G1168" s="38"/>
    </row>
    <row r="1169" spans="6:7" ht="12.75">
      <c r="F1169" s="38"/>
      <c r="G1169" s="38"/>
    </row>
    <row r="1170" spans="6:7" ht="12.75">
      <c r="F1170" s="38"/>
      <c r="G1170" s="38"/>
    </row>
    <row r="1171" spans="6:7" ht="12.75">
      <c r="F1171" s="38"/>
      <c r="G1171" s="38"/>
    </row>
    <row r="1172" spans="6:7" ht="12.75">
      <c r="F1172" s="38"/>
      <c r="G1172" s="38"/>
    </row>
    <row r="1173" spans="6:7" ht="12.75">
      <c r="F1173" s="38"/>
      <c r="G1173" s="38"/>
    </row>
    <row r="1174" spans="6:7" ht="12.75">
      <c r="F1174" s="38"/>
      <c r="G1174" s="38"/>
    </row>
    <row r="1175" spans="6:7" ht="12.75">
      <c r="F1175" s="38"/>
      <c r="G1175" s="38"/>
    </row>
    <row r="1176" spans="6:7" ht="12.75">
      <c r="F1176" s="38"/>
      <c r="G1176" s="38"/>
    </row>
    <row r="1177" spans="6:7" ht="12.75">
      <c r="F1177" s="38"/>
      <c r="G1177" s="38"/>
    </row>
    <row r="1178" spans="6:7" ht="12.75">
      <c r="F1178" s="38"/>
      <c r="G1178" s="38"/>
    </row>
    <row r="1179" spans="6:7" ht="12.75">
      <c r="F1179" s="38"/>
      <c r="G1179" s="38"/>
    </row>
    <row r="1180" spans="6:7" ht="12.75">
      <c r="F1180" s="38"/>
      <c r="G1180" s="38"/>
    </row>
    <row r="1181" spans="6:7" ht="12.75">
      <c r="F1181" s="38"/>
      <c r="G1181" s="38"/>
    </row>
    <row r="1182" spans="6:7" ht="12.75">
      <c r="F1182" s="38"/>
      <c r="G1182" s="38"/>
    </row>
    <row r="1183" spans="6:7" ht="12.75">
      <c r="F1183" s="38"/>
      <c r="G1183" s="38"/>
    </row>
    <row r="1184" spans="6:7" ht="12.75">
      <c r="F1184" s="38"/>
      <c r="G1184" s="38"/>
    </row>
    <row r="1185" spans="6:7" ht="12.75">
      <c r="F1185" s="38"/>
      <c r="G1185" s="38"/>
    </row>
    <row r="1186" spans="6:7" ht="12.75">
      <c r="F1186" s="38"/>
      <c r="G1186" s="38"/>
    </row>
    <row r="1187" spans="6:7" ht="12.75">
      <c r="F1187" s="38"/>
      <c r="G1187" s="38"/>
    </row>
    <row r="1188" spans="6:7" ht="12.75">
      <c r="F1188" s="38"/>
      <c r="G1188" s="38"/>
    </row>
    <row r="1189" spans="6:7" ht="12.75">
      <c r="F1189" s="38"/>
      <c r="G1189" s="38"/>
    </row>
    <row r="1190" spans="6:7" ht="12.75">
      <c r="F1190" s="38"/>
      <c r="G1190" s="38"/>
    </row>
    <row r="1191" spans="6:7" ht="12.75">
      <c r="F1191" s="38"/>
      <c r="G1191" s="38"/>
    </row>
    <row r="1192" spans="6:7" ht="12.75">
      <c r="F1192" s="38"/>
      <c r="G1192" s="38"/>
    </row>
    <row r="1193" spans="6:7" ht="12.75">
      <c r="F1193" s="38"/>
      <c r="G1193" s="38"/>
    </row>
    <row r="1194" spans="6:7" ht="12.75">
      <c r="F1194" s="38"/>
      <c r="G1194" s="38"/>
    </row>
    <row r="1195" spans="6:7" ht="12.75">
      <c r="F1195" s="38"/>
      <c r="G1195" s="38"/>
    </row>
    <row r="1196" spans="6:7" ht="12.75">
      <c r="F1196" s="38"/>
      <c r="G1196" s="38"/>
    </row>
    <row r="1197" spans="6:7" ht="12.75">
      <c r="F1197" s="38"/>
      <c r="G1197" s="38"/>
    </row>
    <row r="1198" spans="6:7" ht="12.75">
      <c r="F1198" s="38"/>
      <c r="G1198" s="38"/>
    </row>
    <row r="1199" spans="6:7" ht="12.75">
      <c r="F1199" s="38"/>
      <c r="G1199" s="38"/>
    </row>
    <row r="1200" spans="6:7" ht="12.75">
      <c r="F1200" s="38"/>
      <c r="G1200" s="38"/>
    </row>
    <row r="1201" spans="6:7" ht="12.75">
      <c r="F1201" s="38"/>
      <c r="G1201" s="38"/>
    </row>
    <row r="1202" spans="6:7" ht="12.75">
      <c r="F1202" s="38"/>
      <c r="G1202" s="38"/>
    </row>
    <row r="1203" spans="6:7" ht="12.75">
      <c r="F1203" s="38"/>
      <c r="G1203" s="38"/>
    </row>
    <row r="1204" spans="6:7" ht="12.75">
      <c r="F1204" s="38"/>
      <c r="G1204" s="38"/>
    </row>
    <row r="1205" spans="6:7" ht="12.75">
      <c r="F1205" s="38"/>
      <c r="G1205" s="38"/>
    </row>
    <row r="1206" spans="6:7" ht="12.75">
      <c r="F1206" s="38"/>
      <c r="G1206" s="38"/>
    </row>
    <row r="1207" spans="6:7" ht="12.75">
      <c r="F1207" s="38"/>
      <c r="G1207" s="38"/>
    </row>
    <row r="1208" spans="6:7" ht="12.75">
      <c r="F1208" s="38"/>
      <c r="G1208" s="38"/>
    </row>
    <row r="1209" spans="6:7" ht="12.75">
      <c r="F1209" s="38"/>
      <c r="G1209" s="38"/>
    </row>
    <row r="1210" spans="6:7" ht="12.75">
      <c r="F1210" s="38"/>
      <c r="G1210" s="38"/>
    </row>
    <row r="1211" spans="6:7" ht="12.75">
      <c r="F1211" s="38"/>
      <c r="G1211" s="38"/>
    </row>
    <row r="1212" spans="6:7" ht="12.75">
      <c r="F1212" s="38"/>
      <c r="G1212" s="38"/>
    </row>
    <row r="1213" spans="6:7" ht="12.75">
      <c r="F1213" s="38"/>
      <c r="G1213" s="38"/>
    </row>
    <row r="1214" spans="6:7" ht="12.75">
      <c r="F1214" s="38"/>
      <c r="G1214" s="38"/>
    </row>
    <row r="1215" spans="6:7" ht="12.75">
      <c r="F1215" s="38"/>
      <c r="G1215" s="38"/>
    </row>
    <row r="1216" spans="6:7" ht="12.75">
      <c r="F1216" s="38"/>
      <c r="G1216" s="38"/>
    </row>
    <row r="1217" spans="6:7" ht="12.75">
      <c r="F1217" s="38"/>
      <c r="G1217" s="38"/>
    </row>
    <row r="1218" spans="6:7" ht="12.75">
      <c r="F1218" s="38"/>
      <c r="G1218" s="38"/>
    </row>
    <row r="1219" spans="6:7" ht="12.75">
      <c r="F1219" s="38"/>
      <c r="G1219" s="38"/>
    </row>
    <row r="1220" spans="6:7" ht="12.75">
      <c r="F1220" s="38"/>
      <c r="G1220" s="38"/>
    </row>
    <row r="1221" spans="6:7" ht="12.75">
      <c r="F1221" s="38"/>
      <c r="G1221" s="38"/>
    </row>
    <row r="1222" spans="6:7" ht="12.75">
      <c r="F1222" s="38"/>
      <c r="G1222" s="38"/>
    </row>
    <row r="1223" spans="6:7" ht="12.75">
      <c r="F1223" s="38"/>
      <c r="G1223" s="38"/>
    </row>
    <row r="1224" spans="6:7" ht="12.75">
      <c r="F1224" s="38"/>
      <c r="G1224" s="38"/>
    </row>
    <row r="1225" spans="6:7" ht="12.75">
      <c r="F1225" s="38"/>
      <c r="G1225" s="38"/>
    </row>
    <row r="1226" spans="6:7" ht="12.75">
      <c r="F1226" s="38"/>
      <c r="G1226" s="38"/>
    </row>
    <row r="1227" spans="6:7" ht="12.75">
      <c r="F1227" s="38"/>
      <c r="G1227" s="38"/>
    </row>
    <row r="1228" spans="6:7" ht="12.75">
      <c r="F1228" s="38"/>
      <c r="G1228" s="38"/>
    </row>
    <row r="1229" spans="6:7" ht="12.75">
      <c r="F1229" s="38"/>
      <c r="G1229" s="38"/>
    </row>
    <row r="1230" spans="6:7" ht="12.75">
      <c r="F1230" s="38"/>
      <c r="G1230" s="38"/>
    </row>
    <row r="1231" spans="6:7" ht="12.75">
      <c r="F1231" s="38"/>
      <c r="G1231" s="38"/>
    </row>
    <row r="1232" spans="6:7" ht="12.75">
      <c r="F1232" s="38"/>
      <c r="G1232" s="38"/>
    </row>
    <row r="1233" spans="6:7" ht="12.75">
      <c r="F1233" s="38"/>
      <c r="G1233" s="38"/>
    </row>
    <row r="1234" spans="6:7" ht="12.75">
      <c r="F1234" s="38"/>
      <c r="G1234" s="38"/>
    </row>
    <row r="1235" spans="6:7" ht="12.75">
      <c r="F1235" s="38"/>
      <c r="G1235" s="38"/>
    </row>
    <row r="1236" spans="6:7" ht="12.75">
      <c r="F1236" s="38"/>
      <c r="G1236" s="38"/>
    </row>
    <row r="1237" spans="6:7" ht="12.75">
      <c r="F1237" s="38"/>
      <c r="G1237" s="38"/>
    </row>
    <row r="1238" spans="6:7" ht="12.75">
      <c r="F1238" s="38"/>
      <c r="G1238" s="38"/>
    </row>
    <row r="1239" spans="6:7" ht="12.75">
      <c r="F1239" s="38"/>
      <c r="G1239" s="38"/>
    </row>
    <row r="1240" spans="6:7" ht="12.75">
      <c r="F1240" s="38"/>
      <c r="G1240" s="38"/>
    </row>
    <row r="1241" spans="6:7" ht="12.75">
      <c r="F1241" s="38"/>
      <c r="G1241" s="38"/>
    </row>
    <row r="1242" spans="6:7" ht="12.75">
      <c r="F1242" s="38"/>
      <c r="G1242" s="38"/>
    </row>
    <row r="1243" spans="6:7" ht="12.75">
      <c r="F1243" s="38"/>
      <c r="G1243" s="38"/>
    </row>
    <row r="1244" spans="6:7" ht="12.75">
      <c r="F1244" s="38"/>
      <c r="G1244" s="38"/>
    </row>
    <row r="1245" spans="6:7" ht="12.75">
      <c r="F1245" s="38"/>
      <c r="G1245" s="38"/>
    </row>
    <row r="1246" spans="6:7" ht="12.75">
      <c r="F1246" s="38"/>
      <c r="G1246" s="38"/>
    </row>
    <row r="1247" spans="6:7" ht="12.75">
      <c r="F1247" s="38"/>
      <c r="G1247" s="38"/>
    </row>
    <row r="1248" spans="6:7" ht="12.75">
      <c r="F1248" s="38"/>
      <c r="G1248" s="38"/>
    </row>
    <row r="1249" spans="6:7" ht="12.75">
      <c r="F1249" s="38"/>
      <c r="G1249" s="38"/>
    </row>
    <row r="1250" spans="6:7" ht="12.75">
      <c r="F1250" s="38"/>
      <c r="G1250" s="38"/>
    </row>
    <row r="1251" spans="6:7" ht="12.75">
      <c r="F1251" s="38"/>
      <c r="G1251" s="38"/>
    </row>
    <row r="1252" spans="6:7" ht="12.75">
      <c r="F1252" s="38"/>
      <c r="G1252" s="38"/>
    </row>
    <row r="1253" spans="6:7" ht="12.75">
      <c r="F1253" s="38"/>
      <c r="G1253" s="38"/>
    </row>
    <row r="1254" spans="6:7" ht="12.75">
      <c r="F1254" s="38"/>
      <c r="G1254" s="38"/>
    </row>
    <row r="1255" spans="6:7" ht="12.75">
      <c r="F1255" s="38"/>
      <c r="G1255" s="38"/>
    </row>
    <row r="1256" spans="6:7" ht="12.75">
      <c r="F1256" s="38"/>
      <c r="G1256" s="38"/>
    </row>
    <row r="1257" spans="6:7" ht="12.75">
      <c r="F1257" s="38"/>
      <c r="G1257" s="38"/>
    </row>
    <row r="1258" spans="6:7" ht="12.75">
      <c r="F1258" s="38"/>
      <c r="G1258" s="38"/>
    </row>
    <row r="1259" spans="6:7" ht="12.75">
      <c r="F1259" s="38"/>
      <c r="G1259" s="38"/>
    </row>
    <row r="1260" spans="6:7" ht="12.75">
      <c r="F1260" s="38"/>
      <c r="G1260" s="38"/>
    </row>
    <row r="1261" spans="6:7" ht="12.75">
      <c r="F1261" s="38"/>
      <c r="G1261" s="38"/>
    </row>
    <row r="1262" spans="6:7" ht="12.75">
      <c r="F1262" s="38"/>
      <c r="G1262" s="38"/>
    </row>
    <row r="1263" spans="6:7" ht="12.75">
      <c r="F1263" s="38"/>
      <c r="G1263" s="38"/>
    </row>
    <row r="1264" spans="6:7" ht="12.75">
      <c r="F1264" s="38"/>
      <c r="G1264" s="38"/>
    </row>
    <row r="1265" spans="6:7" ht="12.75">
      <c r="F1265" s="38"/>
      <c r="G1265" s="38"/>
    </row>
    <row r="1266" spans="6:7" ht="12.75">
      <c r="F1266" s="38"/>
      <c r="G1266" s="38"/>
    </row>
    <row r="1267" spans="6:7" ht="12.75">
      <c r="F1267" s="38"/>
      <c r="G1267" s="38"/>
    </row>
    <row r="1268" spans="6:7" ht="12.75">
      <c r="F1268" s="38"/>
      <c r="G1268" s="38"/>
    </row>
    <row r="1269" spans="6:7" ht="12.75">
      <c r="F1269" s="38"/>
      <c r="G1269" s="38"/>
    </row>
    <row r="1270" spans="6:7" ht="12.75">
      <c r="F1270" s="38"/>
      <c r="G1270" s="38"/>
    </row>
    <row r="1271" spans="6:7" ht="12.75">
      <c r="F1271" s="38"/>
      <c r="G1271" s="38"/>
    </row>
    <row r="1272" spans="6:7" ht="12.75">
      <c r="F1272" s="38"/>
      <c r="G1272" s="38"/>
    </row>
    <row r="1273" spans="6:7" ht="12.75">
      <c r="F1273" s="38"/>
      <c r="G1273" s="38"/>
    </row>
    <row r="1274" spans="6:7" ht="12.75">
      <c r="F1274" s="38"/>
      <c r="G1274" s="38"/>
    </row>
    <row r="1275" spans="6:7" ht="12.75">
      <c r="F1275" s="38"/>
      <c r="G1275" s="38"/>
    </row>
    <row r="1276" spans="6:7" ht="12.75">
      <c r="F1276" s="38"/>
      <c r="G1276" s="38"/>
    </row>
    <row r="1277" spans="6:7" ht="12.75">
      <c r="F1277" s="38"/>
      <c r="G1277" s="38"/>
    </row>
    <row r="1278" spans="6:7" ht="12.75">
      <c r="F1278" s="38"/>
      <c r="G1278" s="38"/>
    </row>
    <row r="1279" spans="6:7" ht="12.75">
      <c r="F1279" s="38"/>
      <c r="G1279" s="38"/>
    </row>
    <row r="1280" spans="6:7" ht="12.75">
      <c r="F1280" s="38"/>
      <c r="G1280" s="38"/>
    </row>
    <row r="1281" spans="6:7" ht="12.75">
      <c r="F1281" s="38"/>
      <c r="G1281" s="38"/>
    </row>
    <row r="1282" spans="6:7" ht="12.75">
      <c r="F1282" s="38"/>
      <c r="G1282" s="38"/>
    </row>
    <row r="1283" spans="6:7" ht="12.75">
      <c r="F1283" s="38"/>
      <c r="G1283" s="38"/>
    </row>
    <row r="1284" spans="6:7" ht="12.75">
      <c r="F1284" s="38"/>
      <c r="G1284" s="38"/>
    </row>
    <row r="1285" spans="6:7" ht="12.75">
      <c r="F1285" s="38"/>
      <c r="G1285" s="38"/>
    </row>
    <row r="1286" spans="6:7" ht="12.75">
      <c r="F1286" s="38"/>
      <c r="G1286" s="38"/>
    </row>
    <row r="1287" spans="6:7" ht="12.75">
      <c r="F1287" s="38"/>
      <c r="G1287" s="38"/>
    </row>
    <row r="1288" spans="6:7" ht="12.75">
      <c r="F1288" s="38"/>
      <c r="G1288" s="38"/>
    </row>
    <row r="1289" spans="6:7" ht="12.75">
      <c r="F1289" s="38"/>
      <c r="G1289" s="38"/>
    </row>
    <row r="1290" spans="6:7" ht="12.75">
      <c r="F1290" s="38"/>
      <c r="G1290" s="38"/>
    </row>
    <row r="1291" spans="6:7" ht="12.75">
      <c r="F1291" s="38"/>
      <c r="G1291" s="38"/>
    </row>
    <row r="1292" spans="6:7" ht="12.75">
      <c r="F1292" s="38"/>
      <c r="G1292" s="38"/>
    </row>
    <row r="1293" spans="6:7" ht="12.75">
      <c r="F1293" s="38"/>
      <c r="G1293" s="38"/>
    </row>
    <row r="1294" spans="6:7" ht="12.75">
      <c r="F1294" s="38"/>
      <c r="G1294" s="38"/>
    </row>
    <row r="1295" spans="6:7" ht="12.75">
      <c r="F1295" s="38"/>
      <c r="G1295" s="38"/>
    </row>
    <row r="1296" spans="6:7" ht="12.75">
      <c r="F1296" s="38"/>
      <c r="G1296" s="38"/>
    </row>
    <row r="1297" spans="6:7" ht="12.75">
      <c r="F1297" s="38"/>
      <c r="G1297" s="38"/>
    </row>
    <row r="1298" spans="6:7" ht="12.75">
      <c r="F1298" s="38"/>
      <c r="G1298" s="38"/>
    </row>
    <row r="1299" spans="6:7" ht="12.75">
      <c r="F1299" s="38"/>
      <c r="G1299" s="38"/>
    </row>
    <row r="1300" spans="6:7" ht="12.75">
      <c r="F1300" s="38"/>
      <c r="G1300" s="38"/>
    </row>
    <row r="1301" spans="6:7" ht="12.75">
      <c r="F1301" s="38"/>
      <c r="G1301" s="38"/>
    </row>
    <row r="1302" spans="6:7" ht="12.75">
      <c r="F1302" s="38"/>
      <c r="G1302" s="38"/>
    </row>
    <row r="1303" spans="6:7" ht="12.75">
      <c r="F1303" s="38"/>
      <c r="G1303" s="38"/>
    </row>
    <row r="1304" spans="6:7" ht="12.75">
      <c r="F1304" s="38"/>
      <c r="G1304" s="38"/>
    </row>
    <row r="1305" spans="6:7" ht="12.75">
      <c r="F1305" s="38"/>
      <c r="G1305" s="38"/>
    </row>
    <row r="1306" spans="6:7" ht="12.75">
      <c r="F1306" s="38"/>
      <c r="G1306" s="38"/>
    </row>
    <row r="1307" spans="6:7" ht="12.75">
      <c r="F1307" s="38"/>
      <c r="G1307" s="38"/>
    </row>
    <row r="1308" spans="6:7" ht="12.75">
      <c r="F1308" s="38"/>
      <c r="G1308" s="38"/>
    </row>
    <row r="1309" spans="6:7" ht="12.75">
      <c r="F1309" s="38"/>
      <c r="G1309" s="38"/>
    </row>
    <row r="1310" spans="6:7" ht="12.75">
      <c r="F1310" s="38"/>
      <c r="G1310" s="38"/>
    </row>
    <row r="1311" spans="6:7" ht="12.75">
      <c r="F1311" s="38"/>
      <c r="G1311" s="38"/>
    </row>
    <row r="1312" spans="6:7" ht="12.75">
      <c r="F1312" s="38"/>
      <c r="G1312" s="38"/>
    </row>
    <row r="1313" spans="6:7" ht="12.75">
      <c r="F1313" s="38"/>
      <c r="G1313" s="38"/>
    </row>
    <row r="1314" spans="6:7" ht="12.75">
      <c r="F1314" s="38"/>
      <c r="G1314" s="38"/>
    </row>
    <row r="1315" spans="6:7" ht="12.75">
      <c r="F1315" s="38"/>
      <c r="G1315" s="38"/>
    </row>
    <row r="1316" spans="6:7" ht="12.75">
      <c r="F1316" s="38"/>
      <c r="G1316" s="38"/>
    </row>
    <row r="1317" spans="6:7" ht="12.75">
      <c r="F1317" s="38"/>
      <c r="G1317" s="38"/>
    </row>
    <row r="1318" spans="6:7" ht="12.75">
      <c r="F1318" s="38"/>
      <c r="G1318" s="38"/>
    </row>
    <row r="1319" spans="6:7" ht="12.75">
      <c r="F1319" s="38"/>
      <c r="G1319" s="38"/>
    </row>
    <row r="1320" spans="6:7" ht="12.75">
      <c r="F1320" s="38"/>
      <c r="G1320" s="38"/>
    </row>
    <row r="1321" spans="6:7" ht="12.75">
      <c r="F1321" s="38"/>
      <c r="G1321" s="38"/>
    </row>
    <row r="1322" spans="6:7" ht="12.75">
      <c r="F1322" s="38"/>
      <c r="G1322" s="38"/>
    </row>
    <row r="1323" spans="6:7" ht="12.75">
      <c r="F1323" s="38"/>
      <c r="G1323" s="38"/>
    </row>
    <row r="1324" spans="6:7" ht="12.75">
      <c r="F1324" s="38"/>
      <c r="G1324" s="38"/>
    </row>
    <row r="1325" spans="6:7" ht="12.75">
      <c r="F1325" s="38"/>
      <c r="G1325" s="38"/>
    </row>
    <row r="1326" spans="6:7" ht="12.75">
      <c r="F1326" s="38"/>
      <c r="G1326" s="38"/>
    </row>
    <row r="1327" spans="6:7" ht="12.75">
      <c r="F1327" s="38"/>
      <c r="G1327" s="38"/>
    </row>
    <row r="1328" spans="6:7" ht="12.75">
      <c r="F1328" s="38"/>
      <c r="G1328" s="38"/>
    </row>
    <row r="1329" spans="6:7" ht="12.75">
      <c r="F1329" s="38"/>
      <c r="G1329" s="38"/>
    </row>
    <row r="1330" spans="6:7" ht="12.75">
      <c r="F1330" s="38"/>
      <c r="G1330" s="38"/>
    </row>
    <row r="1331" spans="6:7" ht="12.75">
      <c r="F1331" s="38"/>
      <c r="G1331" s="38"/>
    </row>
    <row r="1332" spans="6:7" ht="12.75">
      <c r="F1332" s="38"/>
      <c r="G1332" s="38"/>
    </row>
    <row r="1333" spans="6:7" ht="12.75">
      <c r="F1333" s="38"/>
      <c r="G1333" s="38"/>
    </row>
    <row r="1334" spans="6:7" ht="12.75">
      <c r="F1334" s="38"/>
      <c r="G1334" s="38"/>
    </row>
    <row r="1335" spans="6:7" ht="12.75">
      <c r="F1335" s="38"/>
      <c r="G1335" s="38"/>
    </row>
    <row r="1336" spans="6:7" ht="12.75">
      <c r="F1336" s="38"/>
      <c r="G1336" s="38"/>
    </row>
    <row r="1337" spans="6:7" ht="12.75">
      <c r="F1337" s="38"/>
      <c r="G1337" s="38"/>
    </row>
    <row r="1338" spans="6:7" ht="12.75">
      <c r="F1338" s="38"/>
      <c r="G1338" s="38"/>
    </row>
    <row r="1339" spans="6:7" ht="12.75">
      <c r="F1339" s="38"/>
      <c r="G1339" s="38"/>
    </row>
    <row r="1340" spans="6:7" ht="12.75">
      <c r="F1340" s="38"/>
      <c r="G1340" s="38"/>
    </row>
    <row r="1341" spans="6:7" ht="12.75">
      <c r="F1341" s="38"/>
      <c r="G1341" s="38"/>
    </row>
    <row r="1342" spans="6:7" ht="12.75">
      <c r="F1342" s="38"/>
      <c r="G1342" s="38"/>
    </row>
    <row r="1343" spans="6:7" ht="12.75">
      <c r="F1343" s="38"/>
      <c r="G1343" s="38"/>
    </row>
    <row r="1344" spans="6:7" ht="12.75">
      <c r="F1344" s="38"/>
      <c r="G1344" s="38"/>
    </row>
    <row r="1345" spans="6:7" ht="12.75">
      <c r="F1345" s="38"/>
      <c r="G1345" s="38"/>
    </row>
    <row r="1346" spans="6:7" ht="12.75">
      <c r="F1346" s="38"/>
      <c r="G1346" s="38"/>
    </row>
    <row r="1347" spans="6:7" ht="12.75">
      <c r="F1347" s="38"/>
      <c r="G1347" s="38"/>
    </row>
    <row r="1348" spans="6:7" ht="12.75">
      <c r="F1348" s="38"/>
      <c r="G1348" s="38"/>
    </row>
    <row r="1349" spans="6:7" ht="12.75">
      <c r="F1349" s="38"/>
      <c r="G1349" s="38"/>
    </row>
    <row r="1350" spans="6:7" ht="12.75">
      <c r="F1350" s="38"/>
      <c r="G1350" s="38"/>
    </row>
    <row r="1351" spans="6:7" ht="12.75">
      <c r="F1351" s="38"/>
      <c r="G1351" s="38"/>
    </row>
    <row r="1352" spans="6:7" ht="12.75">
      <c r="F1352" s="38"/>
      <c r="G1352" s="38"/>
    </row>
    <row r="1353" spans="6:7" ht="12.75">
      <c r="F1353" s="38"/>
      <c r="G1353" s="38"/>
    </row>
    <row r="1354" spans="6:7" ht="12.75">
      <c r="F1354" s="38"/>
      <c r="G1354" s="38"/>
    </row>
    <row r="1355" spans="6:7" ht="12.75">
      <c r="F1355" s="38"/>
      <c r="G1355" s="38"/>
    </row>
    <row r="1356" spans="6:7" ht="12.75">
      <c r="F1356" s="38"/>
      <c r="G1356" s="38"/>
    </row>
    <row r="1357" spans="6:7" ht="12.75">
      <c r="F1357" s="38"/>
      <c r="G1357" s="38"/>
    </row>
    <row r="1358" spans="6:7" ht="12.75">
      <c r="F1358" s="38"/>
      <c r="G1358" s="38"/>
    </row>
    <row r="1359" spans="6:7" ht="12.75">
      <c r="F1359" s="38"/>
      <c r="G1359" s="38"/>
    </row>
    <row r="1360" spans="6:7" ht="12.75">
      <c r="F1360" s="38"/>
      <c r="G1360" s="38"/>
    </row>
    <row r="1361" spans="6:7" ht="12.75">
      <c r="F1361" s="38"/>
      <c r="G1361" s="38"/>
    </row>
    <row r="1362" spans="6:7" ht="12.75">
      <c r="F1362" s="38"/>
      <c r="G1362" s="38"/>
    </row>
    <row r="1363" spans="6:7" ht="12.75">
      <c r="F1363" s="38"/>
      <c r="G1363" s="38"/>
    </row>
    <row r="1364" spans="6:7" ht="12.75">
      <c r="F1364" s="38"/>
      <c r="G1364" s="38"/>
    </row>
    <row r="1365" spans="6:7" ht="12.75">
      <c r="F1365" s="38"/>
      <c r="G1365" s="38"/>
    </row>
    <row r="1366" spans="6:7" ht="12.75">
      <c r="F1366" s="38"/>
      <c r="G1366" s="38"/>
    </row>
    <row r="1367" spans="6:7" ht="12.75">
      <c r="F1367" s="38"/>
      <c r="G1367" s="38"/>
    </row>
    <row r="1368" spans="6:7" ht="12.75">
      <c r="F1368" s="38"/>
      <c r="G1368" s="38"/>
    </row>
    <row r="1369" spans="6:7" ht="12.75">
      <c r="F1369" s="38"/>
      <c r="G1369" s="38"/>
    </row>
    <row r="1370" spans="6:7" ht="12.75">
      <c r="F1370" s="38"/>
      <c r="G1370" s="38"/>
    </row>
    <row r="1371" spans="6:7" ht="12.75">
      <c r="F1371" s="38"/>
      <c r="G1371" s="38"/>
    </row>
    <row r="1372" spans="6:7" ht="12.75">
      <c r="F1372" s="38"/>
      <c r="G1372" s="38"/>
    </row>
    <row r="1373" spans="6:7" ht="12.75">
      <c r="F1373" s="38"/>
      <c r="G1373" s="38"/>
    </row>
    <row r="1374" spans="6:7" ht="12.75">
      <c r="F1374" s="38"/>
      <c r="G1374" s="38"/>
    </row>
    <row r="1375" spans="6:7" ht="12.75">
      <c r="F1375" s="38"/>
      <c r="G1375" s="38"/>
    </row>
    <row r="1376" spans="6:7" ht="12.75">
      <c r="F1376" s="38"/>
      <c r="G1376" s="38"/>
    </row>
    <row r="1377" spans="6:7" ht="12.75">
      <c r="F1377" s="38"/>
      <c r="G1377" s="38"/>
    </row>
    <row r="1378" spans="6:7" ht="12.75">
      <c r="F1378" s="38"/>
      <c r="G1378" s="38"/>
    </row>
    <row r="1379" spans="6:7" ht="12.75">
      <c r="F1379" s="38"/>
      <c r="G1379" s="38"/>
    </row>
    <row r="1380" spans="6:7" ht="12.75">
      <c r="F1380" s="38"/>
      <c r="G1380" s="38"/>
    </row>
    <row r="1381" spans="6:7" ht="12.75">
      <c r="F1381" s="38"/>
      <c r="G1381" s="38"/>
    </row>
    <row r="1382" spans="6:7" ht="12.75">
      <c r="F1382" s="38"/>
      <c r="G1382" s="38"/>
    </row>
    <row r="1383" spans="6:7" ht="12.75">
      <c r="F1383" s="38"/>
      <c r="G1383" s="38"/>
    </row>
    <row r="1384" spans="6:7" ht="12.75">
      <c r="F1384" s="38"/>
      <c r="G1384" s="38"/>
    </row>
    <row r="1385" spans="6:7" ht="12.75">
      <c r="F1385" s="38"/>
      <c r="G1385" s="38"/>
    </row>
    <row r="1386" spans="6:7" ht="12.75">
      <c r="F1386" s="38"/>
      <c r="G1386" s="38"/>
    </row>
    <row r="1387" spans="6:7" ht="12.75">
      <c r="F1387" s="38"/>
      <c r="G1387" s="38"/>
    </row>
    <row r="1388" spans="6:7" ht="12.75">
      <c r="F1388" s="38"/>
      <c r="G1388" s="38"/>
    </row>
    <row r="1389" spans="6:7" ht="12.75">
      <c r="F1389" s="38"/>
      <c r="G1389" s="38"/>
    </row>
    <row r="1390" spans="6:7" ht="12.75">
      <c r="F1390" s="38"/>
      <c r="G1390" s="38"/>
    </row>
    <row r="1391" spans="6:7" ht="12.75">
      <c r="F1391" s="38"/>
      <c r="G1391" s="38"/>
    </row>
    <row r="1392" spans="6:7" ht="12.75">
      <c r="F1392" s="38"/>
      <c r="G1392" s="38"/>
    </row>
    <row r="1393" spans="6:7" ht="12.75">
      <c r="F1393" s="38"/>
      <c r="G1393" s="38"/>
    </row>
    <row r="1394" spans="6:7" ht="12.75">
      <c r="F1394" s="38"/>
      <c r="G1394" s="38"/>
    </row>
    <row r="1395" spans="6:7" ht="12.75">
      <c r="F1395" s="38"/>
      <c r="G1395" s="38"/>
    </row>
    <row r="1396" spans="6:7" ht="12.75">
      <c r="F1396" s="38"/>
      <c r="G1396" s="38"/>
    </row>
    <row r="1397" spans="6:7" ht="12.75">
      <c r="F1397" s="38"/>
      <c r="G1397" s="38"/>
    </row>
    <row r="1398" spans="6:7" ht="12.75">
      <c r="F1398" s="38"/>
      <c r="G1398" s="38"/>
    </row>
    <row r="1399" spans="6:7" ht="12.75">
      <c r="F1399" s="38"/>
      <c r="G1399" s="38"/>
    </row>
    <row r="1400" spans="6:7" ht="12.75">
      <c r="F1400" s="38"/>
      <c r="G1400" s="38"/>
    </row>
    <row r="1401" spans="6:7" ht="12.75">
      <c r="F1401" s="38"/>
      <c r="G1401" s="38"/>
    </row>
    <row r="1402" spans="6:7" ht="12.75">
      <c r="F1402" s="38"/>
      <c r="G1402" s="38"/>
    </row>
    <row r="1403" spans="6:7" ht="12.75">
      <c r="F1403" s="38"/>
      <c r="G1403" s="38"/>
    </row>
    <row r="1404" spans="6:7" ht="12.75">
      <c r="F1404" s="38"/>
      <c r="G1404" s="38"/>
    </row>
    <row r="1405" spans="6:7" ht="12.75">
      <c r="F1405" s="38"/>
      <c r="G1405" s="38"/>
    </row>
    <row r="1406" spans="6:7" ht="12.75">
      <c r="F1406" s="38"/>
      <c r="G1406" s="38"/>
    </row>
    <row r="1407" spans="6:7" ht="12.75">
      <c r="F1407" s="38"/>
      <c r="G1407" s="38"/>
    </row>
    <row r="1408" spans="6:7" ht="12.75">
      <c r="F1408" s="38"/>
      <c r="G1408" s="38"/>
    </row>
    <row r="1409" spans="6:7" ht="12.75">
      <c r="F1409" s="38"/>
      <c r="G1409" s="38"/>
    </row>
    <row r="1410" spans="6:7" ht="12.75">
      <c r="F1410" s="38"/>
      <c r="G1410" s="38"/>
    </row>
    <row r="1411" spans="6:7" ht="12.75">
      <c r="F1411" s="38"/>
      <c r="G1411" s="38"/>
    </row>
    <row r="1412" spans="6:7" ht="12.75">
      <c r="F1412" s="38"/>
      <c r="G1412" s="38"/>
    </row>
    <row r="1413" spans="6:7" ht="12.75">
      <c r="F1413" s="38"/>
      <c r="G1413" s="38"/>
    </row>
    <row r="1414" spans="6:7" ht="12.75">
      <c r="F1414" s="38"/>
      <c r="G1414" s="38"/>
    </row>
    <row r="1415" spans="6:7" ht="12.75">
      <c r="F1415" s="38"/>
      <c r="G1415" s="38"/>
    </row>
    <row r="1416" spans="6:7" ht="12.75">
      <c r="F1416" s="38"/>
      <c r="G1416" s="38"/>
    </row>
    <row r="1417" spans="6:7" ht="12.75">
      <c r="F1417" s="38"/>
      <c r="G1417" s="38"/>
    </row>
    <row r="1418" spans="6:7" ht="12.75">
      <c r="F1418" s="38"/>
      <c r="G1418" s="38"/>
    </row>
    <row r="1419" spans="6:7" ht="12.75">
      <c r="F1419" s="38"/>
      <c r="G1419" s="38"/>
    </row>
    <row r="1420" spans="6:7" ht="12.75">
      <c r="F1420" s="38"/>
      <c r="G1420" s="38"/>
    </row>
    <row r="1421" spans="6:7" ht="12.75">
      <c r="F1421" s="38"/>
      <c r="G1421" s="38"/>
    </row>
    <row r="1422" spans="6:7" ht="12.75">
      <c r="F1422" s="38"/>
      <c r="G1422" s="38"/>
    </row>
    <row r="1423" spans="6:7" ht="12.75">
      <c r="F1423" s="38"/>
      <c r="G1423" s="38"/>
    </row>
    <row r="1424" spans="6:7" ht="12.75">
      <c r="F1424" s="38"/>
      <c r="G1424" s="38"/>
    </row>
    <row r="1425" spans="6:7" ht="12.75">
      <c r="F1425" s="38"/>
      <c r="G1425" s="38"/>
    </row>
    <row r="1426" spans="6:7" ht="12.75">
      <c r="F1426" s="38"/>
      <c r="G1426" s="38"/>
    </row>
    <row r="1427" spans="6:7" ht="12.75">
      <c r="F1427" s="38"/>
      <c r="G1427" s="38"/>
    </row>
    <row r="1428" spans="6:7" ht="12.75">
      <c r="F1428" s="38"/>
      <c r="G1428" s="38"/>
    </row>
    <row r="1429" spans="6:7" ht="12.75">
      <c r="F1429" s="38"/>
      <c r="G1429" s="38"/>
    </row>
    <row r="1430" spans="6:7" ht="12.75">
      <c r="F1430" s="38"/>
      <c r="G1430" s="38"/>
    </row>
    <row r="1431" spans="6:7" ht="12.75">
      <c r="F1431" s="38"/>
      <c r="G1431" s="38"/>
    </row>
    <row r="1432" spans="6:7" ht="12.75">
      <c r="F1432" s="38"/>
      <c r="G1432" s="38"/>
    </row>
    <row r="1433" spans="6:7" ht="12.75">
      <c r="F1433" s="38"/>
      <c r="G1433" s="38"/>
    </row>
    <row r="1434" spans="6:7" ht="12.75">
      <c r="F1434" s="38"/>
      <c r="G1434" s="38"/>
    </row>
    <row r="1435" spans="6:7" ht="12.75">
      <c r="F1435" s="38"/>
      <c r="G1435" s="38"/>
    </row>
    <row r="1436" spans="6:7" ht="12.75">
      <c r="F1436" s="38"/>
      <c r="G1436" s="38"/>
    </row>
    <row r="1437" spans="6:7" ht="12.75">
      <c r="F1437" s="38"/>
      <c r="G1437" s="38"/>
    </row>
    <row r="1438" spans="6:7" ht="12.75">
      <c r="F1438" s="38"/>
      <c r="G1438" s="38"/>
    </row>
    <row r="1439" spans="6:7" ht="12.75">
      <c r="F1439" s="38"/>
      <c r="G1439" s="38"/>
    </row>
    <row r="1440" spans="6:7" ht="12.75">
      <c r="F1440" s="38"/>
      <c r="G1440" s="38"/>
    </row>
    <row r="1441" spans="6:7" ht="12.75">
      <c r="F1441" s="38"/>
      <c r="G1441" s="38"/>
    </row>
    <row r="1442" spans="6:7" ht="12.75">
      <c r="F1442" s="38"/>
      <c r="G1442" s="38"/>
    </row>
    <row r="1443" spans="6:7" ht="12.75">
      <c r="F1443" s="38"/>
      <c r="G1443" s="38"/>
    </row>
    <row r="1444" spans="6:7" ht="12.75">
      <c r="F1444" s="38"/>
      <c r="G1444" s="38"/>
    </row>
    <row r="1445" spans="6:7" ht="12.75">
      <c r="F1445" s="38"/>
      <c r="G1445" s="38"/>
    </row>
    <row r="1446" spans="6:7" ht="12.75">
      <c r="F1446" s="38"/>
      <c r="G1446" s="38"/>
    </row>
    <row r="1447" spans="6:7" ht="12.75">
      <c r="F1447" s="38"/>
      <c r="G1447" s="38"/>
    </row>
    <row r="1448" spans="6:7" ht="12.75">
      <c r="F1448" s="38"/>
      <c r="G1448" s="38"/>
    </row>
    <row r="1449" spans="6:7" ht="12.75">
      <c r="F1449" s="38"/>
      <c r="G1449" s="38"/>
    </row>
    <row r="1450" spans="6:7" ht="12.75">
      <c r="F1450" s="38"/>
      <c r="G1450" s="38"/>
    </row>
    <row r="1451" spans="6:7" ht="12.75">
      <c r="F1451" s="38"/>
      <c r="G1451" s="38"/>
    </row>
    <row r="1452" spans="6:7" ht="12.75">
      <c r="F1452" s="38"/>
      <c r="G1452" s="38"/>
    </row>
    <row r="1453" spans="6:7" ht="12.75">
      <c r="F1453" s="38"/>
      <c r="G1453" s="38"/>
    </row>
    <row r="1454" spans="6:7" ht="12.75">
      <c r="F1454" s="38"/>
      <c r="G1454" s="38"/>
    </row>
    <row r="1455" spans="6:7" ht="12.75">
      <c r="F1455" s="38"/>
      <c r="G1455" s="38"/>
    </row>
    <row r="1456" spans="6:7" ht="12.75">
      <c r="F1456" s="38"/>
      <c r="G1456" s="38"/>
    </row>
    <row r="1457" spans="6:7" ht="12.75">
      <c r="F1457" s="38"/>
      <c r="G1457" s="38"/>
    </row>
    <row r="1458" spans="6:7" ht="12.75">
      <c r="F1458" s="38"/>
      <c r="G1458" s="38"/>
    </row>
    <row r="1459" spans="6:7" ht="12.75">
      <c r="F1459" s="38"/>
      <c r="G1459" s="38"/>
    </row>
    <row r="1460" spans="6:7" ht="12.75">
      <c r="F1460" s="38"/>
      <c r="G1460" s="38"/>
    </row>
    <row r="1461" spans="6:7" ht="12.75">
      <c r="F1461" s="38"/>
      <c r="G1461" s="38"/>
    </row>
    <row r="1462" spans="6:7" ht="12.75">
      <c r="F1462" s="38"/>
      <c r="G1462" s="38"/>
    </row>
    <row r="1463" spans="6:7" ht="12.75">
      <c r="F1463" s="38"/>
      <c r="G1463" s="38"/>
    </row>
    <row r="1464" spans="6:7" ht="12.75">
      <c r="F1464" s="38"/>
      <c r="G1464" s="38"/>
    </row>
    <row r="1465" spans="6:7" ht="12.75">
      <c r="F1465" s="38"/>
      <c r="G1465" s="38"/>
    </row>
    <row r="1466" spans="6:7" ht="12.75">
      <c r="F1466" s="38"/>
      <c r="G1466" s="38"/>
    </row>
    <row r="1467" spans="6:7" ht="12.75">
      <c r="F1467" s="38"/>
      <c r="G1467" s="38"/>
    </row>
    <row r="1468" spans="6:7" ht="12.75">
      <c r="F1468" s="38"/>
      <c r="G1468" s="38"/>
    </row>
    <row r="1469" spans="6:7" ht="12.75">
      <c r="F1469" s="38"/>
      <c r="G1469" s="38"/>
    </row>
    <row r="1470" spans="6:7" ht="12.75">
      <c r="F1470" s="38"/>
      <c r="G1470" s="38"/>
    </row>
    <row r="1471" spans="6:7" ht="12.75">
      <c r="F1471" s="38"/>
      <c r="G1471" s="38"/>
    </row>
    <row r="1472" spans="6:7" ht="12.75">
      <c r="F1472" s="38"/>
      <c r="G1472" s="38"/>
    </row>
    <row r="1473" spans="6:7" ht="12.75">
      <c r="F1473" s="38"/>
      <c r="G1473" s="38"/>
    </row>
    <row r="1474" spans="6:7" ht="12.75">
      <c r="F1474" s="38"/>
      <c r="G1474" s="38"/>
    </row>
    <row r="1475" spans="6:7" ht="12.75">
      <c r="F1475" s="38"/>
      <c r="G1475" s="38"/>
    </row>
    <row r="1476" spans="6:7" ht="12.75">
      <c r="F1476" s="38"/>
      <c r="G1476" s="38"/>
    </row>
    <row r="1477" spans="6:7" ht="12.75">
      <c r="F1477" s="38"/>
      <c r="G1477" s="38"/>
    </row>
    <row r="1478" spans="6:7" ht="12.75">
      <c r="F1478" s="38"/>
      <c r="G1478" s="38"/>
    </row>
    <row r="1479" spans="6:7" ht="12.75">
      <c r="F1479" s="38"/>
      <c r="G1479" s="38"/>
    </row>
    <row r="1480" spans="6:7" ht="12.75">
      <c r="F1480" s="38"/>
      <c r="G1480" s="38"/>
    </row>
    <row r="1481" spans="6:7" ht="12.75">
      <c r="F1481" s="38"/>
      <c r="G1481" s="38"/>
    </row>
    <row r="1482" spans="6:7" ht="12.75">
      <c r="F1482" s="38"/>
      <c r="G1482" s="38"/>
    </row>
    <row r="1483" spans="6:7" ht="12.75">
      <c r="F1483" s="38"/>
      <c r="G1483" s="38"/>
    </row>
    <row r="1484" spans="6:7" ht="12.75">
      <c r="F1484" s="38"/>
      <c r="G1484" s="38"/>
    </row>
    <row r="1485" spans="6:7" ht="12.75">
      <c r="F1485" s="38"/>
      <c r="G1485" s="38"/>
    </row>
    <row r="1486" spans="6:7" ht="12.75">
      <c r="F1486" s="38"/>
      <c r="G1486" s="38"/>
    </row>
    <row r="1487" spans="6:7" ht="12.75">
      <c r="F1487" s="38"/>
      <c r="G1487" s="38"/>
    </row>
    <row r="1488" spans="6:7" ht="12.75">
      <c r="F1488" s="38"/>
      <c r="G1488" s="38"/>
    </row>
    <row r="1489" spans="6:7" ht="12.75">
      <c r="F1489" s="38"/>
      <c r="G1489" s="38"/>
    </row>
    <row r="1490" spans="6:7" ht="12.75">
      <c r="F1490" s="38"/>
      <c r="G1490" s="38"/>
    </row>
    <row r="1491" spans="6:7" ht="12.75">
      <c r="F1491" s="38"/>
      <c r="G1491" s="38"/>
    </row>
    <row r="1492" spans="6:7" ht="12.75">
      <c r="F1492" s="38"/>
      <c r="G1492" s="38"/>
    </row>
    <row r="1493" spans="6:7" ht="12.75">
      <c r="F1493" s="38"/>
      <c r="G1493" s="38"/>
    </row>
    <row r="1494" spans="6:7" ht="12.75">
      <c r="F1494" s="38"/>
      <c r="G1494" s="38"/>
    </row>
    <row r="1495" spans="6:7" ht="12.75">
      <c r="F1495" s="38"/>
      <c r="G1495" s="38"/>
    </row>
    <row r="1496" spans="6:7" ht="12.75">
      <c r="F1496" s="38"/>
      <c r="G1496" s="38"/>
    </row>
    <row r="1497" spans="6:7" ht="12.75">
      <c r="F1497" s="38"/>
      <c r="G1497" s="38"/>
    </row>
    <row r="1498" spans="6:7" ht="12.75">
      <c r="F1498" s="38"/>
      <c r="G1498" s="38"/>
    </row>
    <row r="1499" spans="6:7" ht="12.75">
      <c r="F1499" s="38"/>
      <c r="G1499" s="38"/>
    </row>
    <row r="1500" spans="6:7" ht="12.75">
      <c r="F1500" s="38"/>
      <c r="G1500" s="38"/>
    </row>
    <row r="1501" spans="6:7" ht="12.75">
      <c r="F1501" s="38"/>
      <c r="G1501" s="38"/>
    </row>
    <row r="1502" spans="6:7" ht="12.75">
      <c r="F1502" s="38"/>
      <c r="G1502" s="38"/>
    </row>
    <row r="1503" spans="6:7" ht="12.75">
      <c r="F1503" s="38"/>
      <c r="G1503" s="38"/>
    </row>
    <row r="1504" spans="6:7" ht="12.75">
      <c r="F1504" s="38"/>
      <c r="G1504" s="38"/>
    </row>
    <row r="1505" spans="6:7" ht="12.75">
      <c r="F1505" s="38"/>
      <c r="G1505" s="38"/>
    </row>
    <row r="1506" spans="6:7" ht="12.75">
      <c r="F1506" s="38"/>
      <c r="G1506" s="38"/>
    </row>
    <row r="1507" spans="6:7" ht="12.75">
      <c r="F1507" s="38"/>
      <c r="G1507" s="38"/>
    </row>
    <row r="1508" spans="6:7" ht="12.75">
      <c r="F1508" s="38"/>
      <c r="G1508" s="38"/>
    </row>
    <row r="1509" spans="6:7" ht="12.75">
      <c r="F1509" s="38"/>
      <c r="G1509" s="38"/>
    </row>
    <row r="1510" spans="6:7" ht="12.75">
      <c r="F1510" s="38"/>
      <c r="G1510" s="38"/>
    </row>
    <row r="1511" spans="6:7" ht="12.75">
      <c r="F1511" s="38"/>
      <c r="G1511" s="38"/>
    </row>
    <row r="1512" spans="6:7" ht="12.75">
      <c r="F1512" s="38"/>
      <c r="G1512" s="38"/>
    </row>
    <row r="1513" spans="6:7" ht="12.75">
      <c r="F1513" s="38"/>
      <c r="G1513" s="38"/>
    </row>
    <row r="1514" spans="6:7" ht="12.75">
      <c r="F1514" s="38"/>
      <c r="G1514" s="38"/>
    </row>
    <row r="1515" spans="6:7" ht="12.75">
      <c r="F1515" s="38"/>
      <c r="G1515" s="38"/>
    </row>
    <row r="1516" spans="6:7" ht="12.75">
      <c r="F1516" s="38"/>
      <c r="G1516" s="38"/>
    </row>
    <row r="1517" spans="6:7" ht="12.75">
      <c r="F1517" s="38"/>
      <c r="G1517" s="38"/>
    </row>
    <row r="1518" spans="6:7" ht="12.75">
      <c r="F1518" s="38"/>
      <c r="G1518" s="38"/>
    </row>
    <row r="1519" spans="6:7" ht="12.75">
      <c r="F1519" s="38"/>
      <c r="G1519" s="38"/>
    </row>
    <row r="1520" spans="6:7" ht="12.75">
      <c r="F1520" s="38"/>
      <c r="G1520" s="38"/>
    </row>
    <row r="1521" spans="6:7" ht="12.75">
      <c r="F1521" s="38"/>
      <c r="G1521" s="38"/>
    </row>
    <row r="1522" spans="6:7" ht="12.75">
      <c r="F1522" s="38"/>
      <c r="G1522" s="38"/>
    </row>
    <row r="1523" spans="6:7" ht="12.75">
      <c r="F1523" s="38"/>
      <c r="G1523" s="38"/>
    </row>
    <row r="1524" spans="6:7" ht="12.75">
      <c r="F1524" s="38"/>
      <c r="G1524" s="38"/>
    </row>
    <row r="1525" spans="6:7" ht="12.75">
      <c r="F1525" s="38"/>
      <c r="G1525" s="38"/>
    </row>
    <row r="1526" spans="6:7" ht="12.75">
      <c r="F1526" s="38"/>
      <c r="G1526" s="38"/>
    </row>
    <row r="1527" spans="6:7" ht="12.75">
      <c r="F1527" s="38"/>
      <c r="G1527" s="38"/>
    </row>
    <row r="1528" spans="6:7" ht="12.75">
      <c r="F1528" s="38"/>
      <c r="G1528" s="38"/>
    </row>
    <row r="1529" spans="6:7" ht="12.75">
      <c r="F1529" s="38"/>
      <c r="G1529" s="38"/>
    </row>
    <row r="1530" spans="6:7" ht="12.75">
      <c r="F1530" s="38"/>
      <c r="G1530" s="38"/>
    </row>
    <row r="1531" spans="6:7" ht="12.75">
      <c r="F1531" s="38"/>
      <c r="G1531" s="38"/>
    </row>
    <row r="1532" spans="6:7" ht="12.75">
      <c r="F1532" s="38"/>
      <c r="G1532" s="38"/>
    </row>
    <row r="1533" spans="6:7" ht="12.75">
      <c r="F1533" s="38"/>
      <c r="G1533" s="38"/>
    </row>
    <row r="1534" spans="6:7" ht="12.75">
      <c r="F1534" s="38"/>
      <c r="G1534" s="38"/>
    </row>
    <row r="1535" spans="6:7" ht="12.75">
      <c r="F1535" s="38"/>
      <c r="G1535" s="38"/>
    </row>
    <row r="1536" spans="6:7" ht="12.75">
      <c r="F1536" s="38"/>
      <c r="G1536" s="38"/>
    </row>
    <row r="1537" spans="6:7" ht="12.75">
      <c r="F1537" s="38"/>
      <c r="G1537" s="38"/>
    </row>
    <row r="1538" spans="6:7" ht="12.75">
      <c r="F1538" s="38"/>
      <c r="G1538" s="38"/>
    </row>
    <row r="1539" spans="6:7" ht="12.75">
      <c r="F1539" s="38"/>
      <c r="G1539" s="38"/>
    </row>
    <row r="1540" spans="6:7" ht="12.75">
      <c r="F1540" s="38"/>
      <c r="G1540" s="38"/>
    </row>
    <row r="1541" spans="6:7" ht="12.75">
      <c r="F1541" s="38"/>
      <c r="G1541" s="38"/>
    </row>
    <row r="1542" spans="6:7" ht="12.75">
      <c r="F1542" s="38"/>
      <c r="G1542" s="38"/>
    </row>
    <row r="1543" spans="6:7" ht="12.75">
      <c r="F1543" s="38"/>
      <c r="G1543" s="38"/>
    </row>
    <row r="1544" spans="6:7" ht="12.75">
      <c r="F1544" s="38"/>
      <c r="G1544" s="38"/>
    </row>
    <row r="1545" spans="6:7" ht="12.75">
      <c r="F1545" s="38"/>
      <c r="G1545" s="38"/>
    </row>
    <row r="1546" spans="6:7" ht="12.75">
      <c r="F1546" s="38"/>
      <c r="G1546" s="38"/>
    </row>
    <row r="1547" spans="6:7" ht="12.75">
      <c r="F1547" s="38"/>
      <c r="G1547" s="38"/>
    </row>
    <row r="1548" spans="6:7" ht="12.75">
      <c r="F1548" s="38"/>
      <c r="G1548" s="38"/>
    </row>
    <row r="1549" spans="6:7" ht="12.75">
      <c r="F1549" s="38"/>
      <c r="G1549" s="38"/>
    </row>
    <row r="1550" spans="6:7" ht="12.75">
      <c r="F1550" s="38"/>
      <c r="G1550" s="38"/>
    </row>
    <row r="1551" spans="6:7" ht="12.75">
      <c r="F1551" s="38"/>
      <c r="G1551" s="38"/>
    </row>
    <row r="1552" spans="6:7" ht="12.75">
      <c r="F1552" s="38"/>
      <c r="G1552" s="38"/>
    </row>
    <row r="1553" spans="6:7" ht="12.75">
      <c r="F1553" s="38"/>
      <c r="G1553" s="38"/>
    </row>
    <row r="1554" spans="6:7" ht="12.75">
      <c r="F1554" s="38"/>
      <c r="G1554" s="38"/>
    </row>
    <row r="1555" spans="6:7" ht="12.75">
      <c r="F1555" s="38"/>
      <c r="G1555" s="38"/>
    </row>
    <row r="1556" spans="6:7" ht="12.75">
      <c r="F1556" s="38"/>
      <c r="G1556" s="38"/>
    </row>
    <row r="1557" spans="6:7" ht="12.75">
      <c r="F1557" s="38"/>
      <c r="G1557" s="38"/>
    </row>
    <row r="1558" spans="6:7" ht="12.75">
      <c r="F1558" s="38"/>
      <c r="G1558" s="38"/>
    </row>
    <row r="1559" spans="6:7" ht="12.75">
      <c r="F1559" s="38"/>
      <c r="G1559" s="38"/>
    </row>
    <row r="1560" spans="6:7" ht="12.75">
      <c r="F1560" s="38"/>
      <c r="G1560" s="38"/>
    </row>
    <row r="1561" spans="6:7" ht="12.75">
      <c r="F1561" s="38"/>
      <c r="G1561" s="38"/>
    </row>
    <row r="1562" spans="6:7" ht="12.75">
      <c r="F1562" s="38"/>
      <c r="G1562" s="38"/>
    </row>
    <row r="1563" spans="6:7" ht="12.75">
      <c r="F1563" s="38"/>
      <c r="G1563" s="38"/>
    </row>
    <row r="1564" spans="6:7" ht="12.75">
      <c r="F1564" s="38"/>
      <c r="G1564" s="38"/>
    </row>
    <row r="1565" spans="6:7" ht="12.75">
      <c r="F1565" s="38"/>
      <c r="G1565" s="38"/>
    </row>
    <row r="1566" spans="6:7" ht="12.75">
      <c r="F1566" s="38"/>
      <c r="G1566" s="38"/>
    </row>
    <row r="1567" spans="6:7" ht="12.75">
      <c r="F1567" s="38"/>
      <c r="G1567" s="38"/>
    </row>
    <row r="1568" spans="6:7" ht="12.75">
      <c r="F1568" s="38"/>
      <c r="G1568" s="38"/>
    </row>
    <row r="1569" spans="6:7" ht="12.75">
      <c r="F1569" s="38"/>
      <c r="G1569" s="38"/>
    </row>
    <row r="1570" spans="6:7" ht="12.75">
      <c r="F1570" s="38"/>
      <c r="G1570" s="38"/>
    </row>
    <row r="1571" spans="6:7" ht="12.75">
      <c r="F1571" s="38"/>
      <c r="G1571" s="38"/>
    </row>
    <row r="1572" spans="6:7" ht="12.75">
      <c r="F1572" s="38"/>
      <c r="G1572" s="38"/>
    </row>
    <row r="1573" spans="6:7" ht="12.75">
      <c r="F1573" s="38"/>
      <c r="G1573" s="38"/>
    </row>
    <row r="1574" spans="6:7" ht="12.75">
      <c r="F1574" s="38"/>
      <c r="G1574" s="38"/>
    </row>
    <row r="1575" spans="6:7" ht="12.75">
      <c r="F1575" s="38"/>
      <c r="G1575" s="38"/>
    </row>
    <row r="1576" spans="6:7" ht="12.75">
      <c r="F1576" s="38"/>
      <c r="G1576" s="38"/>
    </row>
    <row r="1577" spans="6:7" ht="12.75">
      <c r="F1577" s="38"/>
      <c r="G1577" s="38"/>
    </row>
    <row r="1578" spans="6:7" ht="12.75">
      <c r="F1578" s="38"/>
      <c r="G1578" s="38"/>
    </row>
    <row r="1579" spans="6:7" ht="12.75">
      <c r="F1579" s="38"/>
      <c r="G1579" s="38"/>
    </row>
    <row r="1580" spans="6:7" ht="12.75">
      <c r="F1580" s="38"/>
      <c r="G1580" s="38"/>
    </row>
    <row r="1581" spans="6:7" ht="12.75">
      <c r="F1581" s="38"/>
      <c r="G1581" s="38"/>
    </row>
    <row r="1582" spans="6:7" ht="12.75">
      <c r="F1582" s="38"/>
      <c r="G1582" s="38"/>
    </row>
    <row r="1583" spans="6:7" ht="12.75">
      <c r="F1583" s="38"/>
      <c r="G1583" s="38"/>
    </row>
    <row r="1584" spans="6:7" ht="12.75">
      <c r="F1584" s="38"/>
      <c r="G1584" s="38"/>
    </row>
    <row r="1585" spans="6:7" ht="12.75">
      <c r="F1585" s="38"/>
      <c r="G1585" s="38"/>
    </row>
    <row r="1586" spans="6:7" ht="12.75">
      <c r="F1586" s="38"/>
      <c r="G1586" s="38"/>
    </row>
    <row r="1587" spans="6:7" ht="12.75">
      <c r="F1587" s="38"/>
      <c r="G1587" s="38"/>
    </row>
    <row r="1588" spans="6:7" ht="12.75">
      <c r="F1588" s="38"/>
      <c r="G1588" s="38"/>
    </row>
    <row r="1589" spans="6:7" ht="12.75">
      <c r="F1589" s="38"/>
      <c r="G1589" s="38"/>
    </row>
    <row r="1590" spans="6:7" ht="12.75">
      <c r="F1590" s="38"/>
      <c r="G1590" s="38"/>
    </row>
    <row r="1591" spans="6:7" ht="12.75">
      <c r="F1591" s="38"/>
      <c r="G1591" s="38"/>
    </row>
    <row r="1592" spans="6:7" ht="12.75">
      <c r="F1592" s="38"/>
      <c r="G1592" s="38"/>
    </row>
    <row r="1593" spans="6:7" ht="12.75">
      <c r="F1593" s="38"/>
      <c r="G1593" s="38"/>
    </row>
    <row r="1594" spans="6:7" ht="12.75">
      <c r="F1594" s="38"/>
      <c r="G1594" s="38"/>
    </row>
    <row r="1595" spans="6:7" ht="12.75">
      <c r="F1595" s="38"/>
      <c r="G1595" s="38"/>
    </row>
    <row r="1596" spans="6:7" ht="12.75">
      <c r="F1596" s="38"/>
      <c r="G1596" s="38"/>
    </row>
    <row r="1597" spans="6:7" ht="12.75">
      <c r="F1597" s="38"/>
      <c r="G1597" s="38"/>
    </row>
    <row r="1598" spans="6:7" ht="12.75">
      <c r="F1598" s="38"/>
      <c r="G1598" s="38"/>
    </row>
    <row r="1599" spans="6:7" ht="12.75">
      <c r="F1599" s="38"/>
      <c r="G1599" s="38"/>
    </row>
    <row r="1600" spans="6:7" ht="12.75">
      <c r="F1600" s="38"/>
      <c r="G1600" s="38"/>
    </row>
    <row r="1601" spans="6:7" ht="12.75">
      <c r="F1601" s="38"/>
      <c r="G1601" s="38"/>
    </row>
    <row r="1602" spans="6:7" ht="12.75">
      <c r="F1602" s="38"/>
      <c r="G1602" s="38"/>
    </row>
    <row r="1603" spans="6:7" ht="12.75">
      <c r="F1603" s="38"/>
      <c r="G1603" s="38"/>
    </row>
    <row r="1604" spans="6:7" ht="12.75">
      <c r="F1604" s="38"/>
      <c r="G1604" s="38"/>
    </row>
    <row r="1605" spans="6:7" ht="12.75">
      <c r="F1605" s="38"/>
      <c r="G1605" s="38"/>
    </row>
    <row r="1606" spans="6:7" ht="12.75">
      <c r="F1606" s="38"/>
      <c r="G1606" s="38"/>
    </row>
    <row r="1607" spans="6:7" ht="12.75">
      <c r="F1607" s="38"/>
      <c r="G1607" s="38"/>
    </row>
    <row r="1608" spans="6:7" ht="12.75">
      <c r="F1608" s="38"/>
      <c r="G1608" s="38"/>
    </row>
    <row r="1609" spans="6:7" ht="12.75">
      <c r="F1609" s="38"/>
      <c r="G1609" s="38"/>
    </row>
    <row r="1610" spans="6:7" ht="12.75">
      <c r="F1610" s="38"/>
      <c r="G1610" s="38"/>
    </row>
    <row r="1611" spans="6:7" ht="12.75">
      <c r="F1611" s="38"/>
      <c r="G1611" s="38"/>
    </row>
    <row r="1612" spans="6:7" ht="12.75">
      <c r="F1612" s="38"/>
      <c r="G1612" s="38"/>
    </row>
    <row r="1613" spans="6:7" ht="12.75">
      <c r="F1613" s="38"/>
      <c r="G1613" s="38"/>
    </row>
    <row r="1614" spans="6:7" ht="12.75">
      <c r="F1614" s="38"/>
      <c r="G1614" s="38"/>
    </row>
    <row r="1615" spans="6:7" ht="12.75">
      <c r="F1615" s="38"/>
      <c r="G1615" s="38"/>
    </row>
    <row r="1616" spans="6:7" ht="12.75">
      <c r="F1616" s="38"/>
      <c r="G1616" s="38"/>
    </row>
    <row r="1617" spans="6:7" ht="12.75">
      <c r="F1617" s="38"/>
      <c r="G1617" s="38"/>
    </row>
    <row r="1618" spans="6:7" ht="12.75">
      <c r="F1618" s="38"/>
      <c r="G1618" s="38"/>
    </row>
    <row r="1619" spans="6:7" ht="12.75">
      <c r="F1619" s="38"/>
      <c r="G1619" s="38"/>
    </row>
    <row r="1620" spans="6:7" ht="12.75">
      <c r="F1620" s="38"/>
      <c r="G1620" s="38"/>
    </row>
    <row r="1621" spans="6:7" ht="12.75">
      <c r="F1621" s="38"/>
      <c r="G1621" s="38"/>
    </row>
    <row r="1622" spans="6:7" ht="12.75">
      <c r="F1622" s="38"/>
      <c r="G1622" s="38"/>
    </row>
    <row r="1623" spans="6:7" ht="12.75">
      <c r="F1623" s="38"/>
      <c r="G1623" s="38"/>
    </row>
    <row r="1624" spans="6:7" ht="12.75">
      <c r="F1624" s="38"/>
      <c r="G1624" s="38"/>
    </row>
    <row r="1625" spans="6:7" ht="12.75">
      <c r="F1625" s="38"/>
      <c r="G1625" s="38"/>
    </row>
    <row r="1626" spans="6:7" ht="12.75">
      <c r="F1626" s="38"/>
      <c r="G1626" s="38"/>
    </row>
    <row r="1627" spans="6:7" ht="12.75">
      <c r="F1627" s="38"/>
      <c r="G1627" s="38"/>
    </row>
    <row r="1628" spans="6:7" ht="12.75">
      <c r="F1628" s="38"/>
      <c r="G1628" s="38"/>
    </row>
    <row r="1629" spans="6:7" ht="12.75">
      <c r="F1629" s="38"/>
      <c r="G1629" s="38"/>
    </row>
    <row r="1630" spans="6:7" ht="12.75">
      <c r="F1630" s="38"/>
      <c r="G1630" s="38"/>
    </row>
    <row r="1631" spans="6:7" ht="12.75">
      <c r="F1631" s="38"/>
      <c r="G1631" s="38"/>
    </row>
    <row r="1632" spans="6:7" ht="12.75">
      <c r="F1632" s="38"/>
      <c r="G1632" s="38"/>
    </row>
    <row r="1633" spans="6:7" ht="12.75">
      <c r="F1633" s="38"/>
      <c r="G1633" s="38"/>
    </row>
    <row r="1634" spans="6:7" ht="12.75">
      <c r="F1634" s="38"/>
      <c r="G1634" s="38"/>
    </row>
    <row r="1635" spans="6:7" ht="12.75">
      <c r="F1635" s="38"/>
      <c r="G1635" s="38"/>
    </row>
    <row r="1636" spans="6:7" ht="12.75">
      <c r="F1636" s="38"/>
      <c r="G1636" s="38"/>
    </row>
    <row r="1637" spans="6:7" ht="12.75">
      <c r="F1637" s="38"/>
      <c r="G1637" s="38"/>
    </row>
    <row r="1638" spans="6:7" ht="12.75">
      <c r="F1638" s="38"/>
      <c r="G1638" s="38"/>
    </row>
    <row r="1639" spans="6:7" ht="12.75">
      <c r="F1639" s="38"/>
      <c r="G1639" s="38"/>
    </row>
    <row r="1640" spans="6:7" ht="12.75">
      <c r="F1640" s="38"/>
      <c r="G1640" s="38"/>
    </row>
    <row r="1641" spans="6:7" ht="12.75">
      <c r="F1641" s="38"/>
      <c r="G1641" s="38"/>
    </row>
    <row r="1642" spans="6:7" ht="12.75">
      <c r="F1642" s="38"/>
      <c r="G1642" s="38"/>
    </row>
    <row r="1643" spans="6:7" ht="12.75">
      <c r="F1643" s="38"/>
      <c r="G1643" s="38"/>
    </row>
    <row r="1644" spans="6:7" ht="12.75">
      <c r="F1644" s="38"/>
      <c r="G1644" s="38"/>
    </row>
    <row r="1645" spans="6:7" ht="12.75">
      <c r="F1645" s="38"/>
      <c r="G1645" s="38"/>
    </row>
    <row r="1646" spans="6:7" ht="12.75">
      <c r="F1646" s="38"/>
      <c r="G1646" s="38"/>
    </row>
    <row r="1647" spans="6:7" ht="12.75">
      <c r="F1647" s="38"/>
      <c r="G1647" s="38"/>
    </row>
    <row r="1648" spans="6:7" ht="12.75">
      <c r="F1648" s="38"/>
      <c r="G1648" s="38"/>
    </row>
    <row r="1649" spans="6:7" ht="12.75">
      <c r="F1649" s="38"/>
      <c r="G1649" s="38"/>
    </row>
    <row r="1650" spans="6:7" ht="12.75">
      <c r="F1650" s="38"/>
      <c r="G1650" s="38"/>
    </row>
    <row r="1651" spans="6:7" ht="12.75">
      <c r="F1651" s="38"/>
      <c r="G1651" s="38"/>
    </row>
    <row r="1652" spans="6:7" ht="12.75">
      <c r="F1652" s="38"/>
      <c r="G1652" s="38"/>
    </row>
    <row r="1653" spans="6:7" ht="12.75">
      <c r="F1653" s="38"/>
      <c r="G1653" s="38"/>
    </row>
    <row r="1654" spans="6:7" ht="12.75">
      <c r="F1654" s="38"/>
      <c r="G1654" s="38"/>
    </row>
    <row r="1655" spans="6:7" ht="12.75">
      <c r="F1655" s="38"/>
      <c r="G1655" s="38"/>
    </row>
    <row r="1656" spans="6:7" ht="12.75">
      <c r="F1656" s="38"/>
      <c r="G1656" s="38"/>
    </row>
    <row r="1657" spans="6:7" ht="12.75">
      <c r="F1657" s="38"/>
      <c r="G1657" s="38"/>
    </row>
    <row r="1658" spans="6:7" ht="12.75">
      <c r="F1658" s="38"/>
      <c r="G1658" s="38"/>
    </row>
    <row r="1659" spans="6:7" ht="12.75">
      <c r="F1659" s="38"/>
      <c r="G1659" s="38"/>
    </row>
    <row r="1660" spans="6:7" ht="12.75">
      <c r="F1660" s="38"/>
      <c r="G1660" s="38"/>
    </row>
    <row r="1661" spans="6:7" ht="12.75">
      <c r="F1661" s="38"/>
      <c r="G1661" s="38"/>
    </row>
    <row r="1662" spans="6:7" ht="12.75">
      <c r="F1662" s="38"/>
      <c r="G1662" s="38"/>
    </row>
    <row r="1663" spans="6:7" ht="12.75">
      <c r="F1663" s="38"/>
      <c r="G1663" s="38"/>
    </row>
    <row r="1664" spans="6:7" ht="12.75">
      <c r="F1664" s="38"/>
      <c r="G1664" s="38"/>
    </row>
    <row r="1665" spans="6:7" ht="12.75">
      <c r="F1665" s="38"/>
      <c r="G1665" s="38"/>
    </row>
    <row r="1666" spans="6:7" ht="12.75">
      <c r="F1666" s="38"/>
      <c r="G1666" s="38"/>
    </row>
    <row r="1667" spans="6:7" ht="12.75">
      <c r="F1667" s="38"/>
      <c r="G1667" s="38"/>
    </row>
    <row r="1668" spans="6:7" ht="12.75">
      <c r="F1668" s="38"/>
      <c r="G1668" s="38"/>
    </row>
    <row r="1669" spans="6:7" ht="12.75">
      <c r="F1669" s="38"/>
      <c r="G1669" s="38"/>
    </row>
    <row r="1670" spans="6:7" ht="12.75">
      <c r="F1670" s="38"/>
      <c r="G1670" s="38"/>
    </row>
    <row r="1671" spans="6:7" ht="12.75">
      <c r="F1671" s="38"/>
      <c r="G1671" s="38"/>
    </row>
    <row r="1672" spans="6:7" ht="12.75">
      <c r="F1672" s="38"/>
      <c r="G1672" s="38"/>
    </row>
    <row r="1673" spans="6:7" ht="12.75">
      <c r="F1673" s="38"/>
      <c r="G1673" s="38"/>
    </row>
    <row r="1674" spans="6:7" ht="12.75">
      <c r="F1674" s="38"/>
      <c r="G1674" s="38"/>
    </row>
    <row r="1675" spans="6:7" ht="12.75">
      <c r="F1675" s="38"/>
      <c r="G1675" s="38"/>
    </row>
    <row r="1676" spans="6:7" ht="12.75">
      <c r="F1676" s="38"/>
      <c r="G1676" s="38"/>
    </row>
    <row r="1677" spans="6:7" ht="12.75">
      <c r="F1677" s="38"/>
      <c r="G1677" s="38"/>
    </row>
    <row r="1678" spans="6:7" ht="12.75">
      <c r="F1678" s="38"/>
      <c r="G1678" s="38"/>
    </row>
    <row r="1679" spans="6:7" ht="12.75">
      <c r="F1679" s="38"/>
      <c r="G1679" s="38"/>
    </row>
    <row r="1680" spans="6:7" ht="12.75">
      <c r="F1680" s="38"/>
      <c r="G1680" s="38"/>
    </row>
    <row r="1681" spans="6:7" ht="12.75">
      <c r="F1681" s="38"/>
      <c r="G1681" s="38"/>
    </row>
    <row r="1682" spans="6:7" ht="12.75">
      <c r="F1682" s="38"/>
      <c r="G1682" s="38"/>
    </row>
    <row r="1683" spans="6:7" ht="12.75">
      <c r="F1683" s="38"/>
      <c r="G1683" s="38"/>
    </row>
    <row r="1684" spans="6:7" ht="12.75">
      <c r="F1684" s="38"/>
      <c r="G1684" s="38"/>
    </row>
    <row r="1685" spans="6:7" ht="12.75">
      <c r="F1685" s="38"/>
      <c r="G1685" s="38"/>
    </row>
    <row r="1686" spans="6:7" ht="12.75">
      <c r="F1686" s="38"/>
      <c r="G1686" s="38"/>
    </row>
    <row r="1687" spans="6:7" ht="12.75">
      <c r="F1687" s="38"/>
      <c r="G1687" s="38"/>
    </row>
    <row r="1688" spans="6:7" ht="12.75">
      <c r="F1688" s="38"/>
      <c r="G1688" s="38"/>
    </row>
    <row r="1689" spans="6:7" ht="12.75">
      <c r="F1689" s="38"/>
      <c r="G1689" s="38"/>
    </row>
    <row r="1690" spans="6:7" ht="12.75">
      <c r="F1690" s="38"/>
      <c r="G1690" s="38"/>
    </row>
    <row r="1691" spans="6:7" ht="12.75">
      <c r="F1691" s="38"/>
      <c r="G1691" s="38"/>
    </row>
    <row r="1692" spans="6:7" ht="12.75">
      <c r="F1692" s="38"/>
      <c r="G1692" s="38"/>
    </row>
    <row r="1693" spans="6:7" ht="12.75">
      <c r="F1693" s="38"/>
      <c r="G1693" s="38"/>
    </row>
    <row r="1694" spans="6:7" ht="12.75">
      <c r="F1694" s="38"/>
      <c r="G1694" s="38"/>
    </row>
    <row r="1695" spans="6:7" ht="12.75">
      <c r="F1695" s="38"/>
      <c r="G1695" s="38"/>
    </row>
    <row r="1696" spans="6:7" ht="12.75">
      <c r="F1696" s="38"/>
      <c r="G1696" s="38"/>
    </row>
    <row r="1697" spans="6:7" ht="12.75">
      <c r="F1697" s="38"/>
      <c r="G1697" s="38"/>
    </row>
    <row r="1698" spans="6:7" ht="12.75">
      <c r="F1698" s="38"/>
      <c r="G1698" s="38"/>
    </row>
    <row r="1699" spans="6:7" ht="12.75">
      <c r="F1699" s="38"/>
      <c r="G1699" s="38"/>
    </row>
    <row r="1700" spans="6:7" ht="12.75">
      <c r="F1700" s="38"/>
      <c r="G1700" s="38"/>
    </row>
    <row r="1701" spans="6:7" ht="12.75">
      <c r="F1701" s="38"/>
      <c r="G1701" s="38"/>
    </row>
    <row r="1702" spans="6:7" ht="12.75">
      <c r="F1702" s="38"/>
      <c r="G1702" s="38"/>
    </row>
    <row r="1703" spans="6:7" ht="12.75">
      <c r="F1703" s="38"/>
      <c r="G1703" s="38"/>
    </row>
    <row r="1704" spans="6:7" ht="12.75">
      <c r="F1704" s="38"/>
      <c r="G1704" s="38"/>
    </row>
    <row r="1705" spans="6:7" ht="12.75">
      <c r="F1705" s="38"/>
      <c r="G1705" s="38"/>
    </row>
    <row r="1706" spans="6:7" ht="12.75">
      <c r="F1706" s="38"/>
      <c r="G1706" s="38"/>
    </row>
    <row r="1707" spans="6:7" ht="12.75">
      <c r="F1707" s="38"/>
      <c r="G1707" s="38"/>
    </row>
    <row r="1708" spans="6:7" ht="12.75">
      <c r="F1708" s="38"/>
      <c r="G1708" s="38"/>
    </row>
    <row r="1709" spans="6:7" ht="12.75">
      <c r="F1709" s="38"/>
      <c r="G1709" s="38"/>
    </row>
    <row r="1710" spans="6:7" ht="12.75">
      <c r="F1710" s="38"/>
      <c r="G1710" s="38"/>
    </row>
    <row r="1711" spans="6:7" ht="12.75">
      <c r="F1711" s="38"/>
      <c r="G1711" s="38"/>
    </row>
    <row r="1712" spans="6:7" ht="12.75">
      <c r="F1712" s="38"/>
      <c r="G1712" s="38"/>
    </row>
    <row r="1713" spans="6:7" ht="12.75">
      <c r="F1713" s="38"/>
      <c r="G1713" s="38"/>
    </row>
    <row r="1714" spans="6:7" ht="12.75">
      <c r="F1714" s="38"/>
      <c r="G1714" s="38"/>
    </row>
    <row r="1715" spans="6:7" ht="12.75">
      <c r="F1715" s="38"/>
      <c r="G1715" s="38"/>
    </row>
    <row r="1716" spans="6:7" ht="12.75">
      <c r="F1716" s="38"/>
      <c r="G1716" s="38"/>
    </row>
    <row r="1717" spans="6:7" ht="12.75">
      <c r="F1717" s="38"/>
      <c r="G1717" s="38"/>
    </row>
    <row r="1718" spans="6:7" ht="12.75">
      <c r="F1718" s="38"/>
      <c r="G1718" s="38"/>
    </row>
    <row r="1719" spans="6:7" ht="12.75">
      <c r="F1719" s="38"/>
      <c r="G1719" s="38"/>
    </row>
    <row r="1720" spans="6:7" ht="12.75">
      <c r="F1720" s="38"/>
      <c r="G1720" s="38"/>
    </row>
    <row r="1721" spans="6:7" ht="12.75">
      <c r="F1721" s="38"/>
      <c r="G1721" s="38"/>
    </row>
    <row r="1722" spans="6:7" ht="12.75">
      <c r="F1722" s="38"/>
      <c r="G1722" s="38"/>
    </row>
    <row r="1723" spans="6:7" ht="12.75">
      <c r="F1723" s="38"/>
      <c r="G1723" s="38"/>
    </row>
    <row r="1724" spans="6:7" ht="12.75">
      <c r="F1724" s="38"/>
      <c r="G1724" s="38"/>
    </row>
    <row r="1725" spans="6:7" ht="12.75">
      <c r="F1725" s="38"/>
      <c r="G1725" s="38"/>
    </row>
    <row r="1726" spans="6:7" ht="12.75">
      <c r="F1726" s="38"/>
      <c r="G1726" s="38"/>
    </row>
    <row r="1727" spans="6:7" ht="12.75">
      <c r="F1727" s="38"/>
      <c r="G1727" s="38"/>
    </row>
    <row r="1728" spans="6:7" ht="12.75">
      <c r="F1728" s="38"/>
      <c r="G1728" s="38"/>
    </row>
    <row r="1729" spans="6:7" ht="12.75">
      <c r="F1729" s="38"/>
      <c r="G1729" s="38"/>
    </row>
    <row r="1730" spans="6:7" ht="12.75">
      <c r="F1730" s="38"/>
      <c r="G1730" s="38"/>
    </row>
    <row r="1731" spans="6:7" ht="12.75">
      <c r="F1731" s="38"/>
      <c r="G1731" s="38"/>
    </row>
    <row r="1732" spans="6:7" ht="12.75">
      <c r="F1732" s="38"/>
      <c r="G1732" s="38"/>
    </row>
    <row r="1733" spans="6:7" ht="12.75">
      <c r="F1733" s="38"/>
      <c r="G1733" s="38"/>
    </row>
    <row r="1734" spans="6:7" ht="12.75">
      <c r="F1734" s="38"/>
      <c r="G1734" s="38"/>
    </row>
    <row r="1735" spans="6:7" ht="12.75">
      <c r="F1735" s="38"/>
      <c r="G1735" s="38"/>
    </row>
    <row r="1736" spans="6:7" ht="12.75">
      <c r="F1736" s="38"/>
      <c r="G1736" s="38"/>
    </row>
    <row r="1737" spans="6:7" ht="12.75">
      <c r="F1737" s="38"/>
      <c r="G1737" s="38"/>
    </row>
    <row r="1738" spans="6:7" ht="12.75">
      <c r="F1738" s="38"/>
      <c r="G1738" s="38"/>
    </row>
    <row r="1739" spans="6:7" ht="12.75">
      <c r="F1739" s="38"/>
      <c r="G1739" s="38"/>
    </row>
    <row r="1740" spans="6:7" ht="12.75">
      <c r="F1740" s="38"/>
      <c r="G1740" s="38"/>
    </row>
    <row r="1741" spans="6:7" ht="12.75">
      <c r="F1741" s="38"/>
      <c r="G1741" s="38"/>
    </row>
    <row r="1742" spans="6:7" ht="12.75">
      <c r="F1742" s="38"/>
      <c r="G1742" s="38"/>
    </row>
    <row r="1743" spans="6:7" ht="12.75">
      <c r="F1743" s="38"/>
      <c r="G1743" s="38"/>
    </row>
    <row r="1744" spans="6:7" ht="12.75">
      <c r="F1744" s="38"/>
      <c r="G1744" s="38"/>
    </row>
    <row r="1745" spans="6:7" ht="12.75">
      <c r="F1745" s="38"/>
      <c r="G1745" s="38"/>
    </row>
    <row r="1746" spans="6:7" ht="12.75">
      <c r="F1746" s="38"/>
      <c r="G1746" s="38"/>
    </row>
    <row r="1747" spans="6:7" ht="12.75">
      <c r="F1747" s="38"/>
      <c r="G1747" s="38"/>
    </row>
    <row r="1748" spans="6:7" ht="12.75">
      <c r="F1748" s="38"/>
      <c r="G1748" s="38"/>
    </row>
    <row r="1749" spans="6:7" ht="12.75">
      <c r="F1749" s="38"/>
      <c r="G1749" s="38"/>
    </row>
    <row r="1750" spans="6:7" ht="12.75">
      <c r="F1750" s="38"/>
      <c r="G1750" s="38"/>
    </row>
    <row r="1751" spans="6:7" ht="12.75">
      <c r="F1751" s="38"/>
      <c r="G1751" s="38"/>
    </row>
    <row r="1752" spans="6:7" ht="12.75">
      <c r="F1752" s="38"/>
      <c r="G1752" s="38"/>
    </row>
    <row r="1753" spans="6:7" ht="12.75">
      <c r="F1753" s="38"/>
      <c r="G1753" s="38"/>
    </row>
    <row r="1754" spans="6:7" ht="12.75">
      <c r="F1754" s="38"/>
      <c r="G1754" s="38"/>
    </row>
    <row r="1755" spans="6:7" ht="12.75">
      <c r="F1755" s="38"/>
      <c r="G1755" s="38"/>
    </row>
    <row r="1756" spans="6:7" ht="12.75">
      <c r="F1756" s="38"/>
      <c r="G1756" s="38"/>
    </row>
    <row r="1757" spans="6:7" ht="12.75">
      <c r="F1757" s="38"/>
      <c r="G1757" s="38"/>
    </row>
    <row r="1758" spans="6:7" ht="12.75">
      <c r="F1758" s="38"/>
      <c r="G1758" s="38"/>
    </row>
    <row r="1759" spans="6:7" ht="12.75">
      <c r="F1759" s="38"/>
      <c r="G1759" s="38"/>
    </row>
    <row r="1760" spans="6:7" ht="12.75">
      <c r="F1760" s="38"/>
      <c r="G1760" s="38"/>
    </row>
    <row r="1761" spans="6:7" ht="12.75">
      <c r="F1761" s="38"/>
      <c r="G1761" s="38"/>
    </row>
    <row r="1762" spans="6:7" ht="12.75">
      <c r="F1762" s="38"/>
      <c r="G1762" s="38"/>
    </row>
    <row r="1763" spans="6:7" ht="12.75">
      <c r="F1763" s="38"/>
      <c r="G1763" s="38"/>
    </row>
    <row r="1764" spans="6:7" ht="12.75">
      <c r="F1764" s="38"/>
      <c r="G1764" s="38"/>
    </row>
    <row r="1765" spans="6:7" ht="12.75">
      <c r="F1765" s="38"/>
      <c r="G1765" s="38"/>
    </row>
    <row r="1766" spans="6:7" ht="12.75">
      <c r="F1766" s="38"/>
      <c r="G1766" s="38"/>
    </row>
    <row r="1767" spans="6:7" ht="12.75">
      <c r="F1767" s="38"/>
      <c r="G1767" s="38"/>
    </row>
    <row r="1768" spans="6:7" ht="12.75">
      <c r="F1768" s="38"/>
      <c r="G1768" s="38"/>
    </row>
    <row r="1769" spans="6:7" ht="12.75">
      <c r="F1769" s="38"/>
      <c r="G1769" s="38"/>
    </row>
    <row r="1770" spans="6:7" ht="12.75">
      <c r="F1770" s="38"/>
      <c r="G1770" s="38"/>
    </row>
    <row r="1771" spans="6:7" ht="12.75">
      <c r="F1771" s="38"/>
      <c r="G1771" s="38"/>
    </row>
    <row r="1772" spans="6:7" ht="12.75">
      <c r="F1772" s="38"/>
      <c r="G1772" s="38"/>
    </row>
    <row r="1773" spans="6:7" ht="12.75">
      <c r="F1773" s="38"/>
      <c r="G1773" s="38"/>
    </row>
    <row r="1774" spans="6:7" ht="12.75">
      <c r="F1774" s="38"/>
      <c r="G1774" s="38"/>
    </row>
    <row r="1775" spans="6:7" ht="12.75">
      <c r="F1775" s="38"/>
      <c r="G1775" s="38"/>
    </row>
    <row r="1776" spans="6:7" ht="12.75">
      <c r="F1776" s="38"/>
      <c r="G1776" s="38"/>
    </row>
    <row r="1777" spans="6:7" ht="12.75">
      <c r="F1777" s="38"/>
      <c r="G1777" s="38"/>
    </row>
    <row r="1778" spans="6:7" ht="12.75">
      <c r="F1778" s="38"/>
      <c r="G1778" s="38"/>
    </row>
    <row r="1779" spans="6:7" ht="12.75">
      <c r="F1779" s="38"/>
      <c r="G1779" s="38"/>
    </row>
    <row r="1780" spans="6:7" ht="12.75">
      <c r="F1780" s="38"/>
      <c r="G1780" s="38"/>
    </row>
    <row r="1781" spans="6:7" ht="12.75">
      <c r="F1781" s="38"/>
      <c r="G1781" s="38"/>
    </row>
    <row r="1782" spans="6:7" ht="12.75">
      <c r="F1782" s="38"/>
      <c r="G1782" s="38"/>
    </row>
    <row r="1783" spans="6:7" ht="12.75">
      <c r="F1783" s="38"/>
      <c r="G1783" s="38"/>
    </row>
    <row r="1784" spans="6:7" ht="12.75">
      <c r="F1784" s="38"/>
      <c r="G1784" s="38"/>
    </row>
    <row r="1785" spans="6:7" ht="12.75">
      <c r="F1785" s="38"/>
      <c r="G1785" s="38"/>
    </row>
    <row r="1786" spans="6:7" ht="12.75">
      <c r="F1786" s="38"/>
      <c r="G1786" s="38"/>
    </row>
    <row r="1787" spans="6:7" ht="12.75">
      <c r="F1787" s="38"/>
      <c r="G1787" s="38"/>
    </row>
    <row r="1788" spans="6:7" ht="12.75">
      <c r="F1788" s="38"/>
      <c r="G1788" s="38"/>
    </row>
    <row r="1789" spans="6:7" ht="12.75">
      <c r="F1789" s="38"/>
      <c r="G1789" s="38"/>
    </row>
    <row r="1790" spans="6:7" ht="12.75">
      <c r="F1790" s="38"/>
      <c r="G1790" s="38"/>
    </row>
    <row r="1791" spans="6:7" ht="12.75">
      <c r="F1791" s="38"/>
      <c r="G1791" s="38"/>
    </row>
    <row r="1792" spans="6:7" ht="12.75">
      <c r="F1792" s="38"/>
      <c r="G1792" s="38"/>
    </row>
    <row r="1793" spans="6:7" ht="12.75">
      <c r="F1793" s="38"/>
      <c r="G1793" s="38"/>
    </row>
    <row r="1794" spans="6:7" ht="12.75">
      <c r="F1794" s="38"/>
      <c r="G1794" s="38"/>
    </row>
    <row r="1795" spans="6:7" ht="12.75">
      <c r="F1795" s="38"/>
      <c r="G1795" s="38"/>
    </row>
    <row r="1796" spans="6:7" ht="12.75">
      <c r="F1796" s="38"/>
      <c r="G1796" s="38"/>
    </row>
    <row r="1797" spans="6:7" ht="12.75">
      <c r="F1797" s="38"/>
      <c r="G1797" s="38"/>
    </row>
    <row r="1798" spans="6:7" ht="12.75">
      <c r="F1798" s="38"/>
      <c r="G1798" s="38"/>
    </row>
    <row r="1799" spans="6:7" ht="12.75">
      <c r="F1799" s="38"/>
      <c r="G1799" s="38"/>
    </row>
    <row r="1800" spans="6:7" ht="12.75">
      <c r="F1800" s="38"/>
      <c r="G1800" s="38"/>
    </row>
    <row r="1801" spans="6:7" ht="12.75">
      <c r="F1801" s="38"/>
      <c r="G1801" s="38"/>
    </row>
    <row r="1802" spans="6:7" ht="12.75">
      <c r="F1802" s="38"/>
      <c r="G1802" s="38"/>
    </row>
    <row r="1803" spans="6:7" ht="12.75">
      <c r="F1803" s="38"/>
      <c r="G1803" s="38"/>
    </row>
    <row r="1804" spans="6:7" ht="12.75">
      <c r="F1804" s="38"/>
      <c r="G1804" s="38"/>
    </row>
    <row r="1805" spans="6:7" ht="12.75">
      <c r="F1805" s="38"/>
      <c r="G1805" s="38"/>
    </row>
    <row r="1806" spans="6:7" ht="12.75">
      <c r="F1806" s="38"/>
      <c r="G1806" s="38"/>
    </row>
    <row r="1807" spans="6:7" ht="12.75">
      <c r="F1807" s="38"/>
      <c r="G1807" s="38"/>
    </row>
    <row r="1808" spans="6:7" ht="12.75">
      <c r="F1808" s="38"/>
      <c r="G1808" s="38"/>
    </row>
    <row r="1809" spans="6:7" ht="12.75">
      <c r="F1809" s="38"/>
      <c r="G1809" s="38"/>
    </row>
    <row r="1810" spans="6:7" ht="12.75">
      <c r="F1810" s="38"/>
      <c r="G1810" s="38"/>
    </row>
    <row r="1811" spans="6:7" ht="12.75">
      <c r="F1811" s="38"/>
      <c r="G1811" s="38"/>
    </row>
    <row r="1812" spans="6:7" ht="12.75">
      <c r="F1812" s="38"/>
      <c r="G1812" s="38"/>
    </row>
    <row r="1813" spans="6:7" ht="12.75">
      <c r="F1813" s="38"/>
      <c r="G1813" s="38"/>
    </row>
    <row r="1814" spans="6:7" ht="12.75">
      <c r="F1814" s="38"/>
      <c r="G1814" s="38"/>
    </row>
    <row r="1815" spans="6:7" ht="12.75">
      <c r="F1815" s="38"/>
      <c r="G1815" s="38"/>
    </row>
    <row r="1816" spans="6:7" ht="12.75">
      <c r="F1816" s="38"/>
      <c r="G1816" s="38"/>
    </row>
    <row r="1817" spans="6:7" ht="12.75">
      <c r="F1817" s="38"/>
      <c r="G1817" s="38"/>
    </row>
    <row r="1818" spans="6:7" ht="12.75">
      <c r="F1818" s="38"/>
      <c r="G1818" s="38"/>
    </row>
    <row r="1819" spans="6:7" ht="12.75">
      <c r="F1819" s="38"/>
      <c r="G1819" s="38"/>
    </row>
    <row r="1820" spans="6:7" ht="12.75">
      <c r="F1820" s="38"/>
      <c r="G1820" s="38"/>
    </row>
    <row r="1821" spans="6:7" ht="12.75">
      <c r="F1821" s="38"/>
      <c r="G1821" s="38"/>
    </row>
    <row r="1822" spans="6:7" ht="12.75">
      <c r="F1822" s="38"/>
      <c r="G1822" s="38"/>
    </row>
    <row r="1823" spans="6:7" ht="12.75">
      <c r="F1823" s="38"/>
      <c r="G1823" s="38"/>
    </row>
    <row r="1824" spans="6:7" ht="12.75">
      <c r="F1824" s="38"/>
      <c r="G1824" s="38"/>
    </row>
    <row r="1825" spans="6:7" ht="12.75">
      <c r="F1825" s="38"/>
      <c r="G1825" s="38"/>
    </row>
    <row r="1826" spans="6:7" ht="12.75">
      <c r="F1826" s="38"/>
      <c r="G1826" s="38"/>
    </row>
    <row r="1827" spans="6:7" ht="12.75">
      <c r="F1827" s="38"/>
      <c r="G1827" s="38"/>
    </row>
    <row r="1828" spans="6:7" ht="12.75">
      <c r="F1828" s="38"/>
      <c r="G1828" s="38"/>
    </row>
    <row r="1829" spans="6:7" ht="12.75">
      <c r="F1829" s="38"/>
      <c r="G1829" s="38"/>
    </row>
    <row r="1830" spans="6:7" ht="12.75">
      <c r="F1830" s="38"/>
      <c r="G1830" s="38"/>
    </row>
    <row r="1831" spans="6:7" ht="12.75">
      <c r="F1831" s="38"/>
      <c r="G1831" s="38"/>
    </row>
    <row r="1832" spans="6:7" ht="12.75">
      <c r="F1832" s="38"/>
      <c r="G1832" s="38"/>
    </row>
    <row r="1833" spans="6:7" ht="12.75">
      <c r="F1833" s="38"/>
      <c r="G1833" s="38"/>
    </row>
    <row r="1834" spans="6:7" ht="12.75">
      <c r="F1834" s="38"/>
      <c r="G1834" s="38"/>
    </row>
    <row r="1835" spans="6:7" ht="12.75">
      <c r="F1835" s="38"/>
      <c r="G1835" s="38"/>
    </row>
    <row r="1836" spans="6:7" ht="12.75">
      <c r="F1836" s="38"/>
      <c r="G1836" s="38"/>
    </row>
    <row r="1837" spans="6:7" ht="12.75">
      <c r="F1837" s="38"/>
      <c r="G1837" s="38"/>
    </row>
    <row r="1838" spans="6:7" ht="12.75">
      <c r="F1838" s="38"/>
      <c r="G1838" s="38"/>
    </row>
    <row r="1839" spans="6:7" ht="12.75">
      <c r="F1839" s="38"/>
      <c r="G1839" s="38"/>
    </row>
    <row r="1840" spans="6:7" ht="12.75">
      <c r="F1840" s="38"/>
      <c r="G1840" s="38"/>
    </row>
    <row r="1841" spans="6:7" ht="12.75">
      <c r="F1841" s="38"/>
      <c r="G1841" s="38"/>
    </row>
    <row r="1842" spans="6:7" ht="12.75">
      <c r="F1842" s="38"/>
      <c r="G1842" s="38"/>
    </row>
    <row r="1843" spans="6:7" ht="12.75">
      <c r="F1843" s="38"/>
      <c r="G1843" s="38"/>
    </row>
    <row r="1844" spans="6:7" ht="12.75">
      <c r="F1844" s="38"/>
      <c r="G1844" s="38"/>
    </row>
    <row r="1845" spans="6:7" ht="12.75">
      <c r="F1845" s="38"/>
      <c r="G1845" s="38"/>
    </row>
    <row r="1846" spans="6:7" ht="12.75">
      <c r="F1846" s="38"/>
      <c r="G1846" s="38"/>
    </row>
    <row r="1847" spans="6:7" ht="12.75">
      <c r="F1847" s="38"/>
      <c r="G1847" s="38"/>
    </row>
    <row r="1848" spans="6:7" ht="12.75">
      <c r="F1848" s="38"/>
      <c r="G1848" s="38"/>
    </row>
    <row r="1849" spans="6:7" ht="12.75">
      <c r="F1849" s="38"/>
      <c r="G1849" s="38"/>
    </row>
    <row r="1850" spans="6:7" ht="12.75">
      <c r="F1850" s="38"/>
      <c r="G1850" s="38"/>
    </row>
    <row r="1851" spans="6:7" ht="12.75">
      <c r="F1851" s="38"/>
      <c r="G1851" s="38"/>
    </row>
    <row r="1852" spans="6:7" ht="12.75">
      <c r="F1852" s="38"/>
      <c r="G1852" s="38"/>
    </row>
    <row r="1853" spans="6:7" ht="12.75">
      <c r="F1853" s="38"/>
      <c r="G1853" s="38"/>
    </row>
    <row r="1854" spans="6:7" ht="12.75">
      <c r="F1854" s="38"/>
      <c r="G1854" s="38"/>
    </row>
    <row r="1855" spans="6:7" ht="12.75">
      <c r="F1855" s="38"/>
      <c r="G1855" s="38"/>
    </row>
    <row r="1856" spans="6:7" ht="12.75">
      <c r="F1856" s="38"/>
      <c r="G1856" s="38"/>
    </row>
    <row r="1857" spans="6:7" ht="12.75">
      <c r="F1857" s="38"/>
      <c r="G1857" s="38"/>
    </row>
    <row r="1858" spans="6:7" ht="12.75">
      <c r="F1858" s="38"/>
      <c r="G1858" s="38"/>
    </row>
    <row r="1859" spans="6:7" ht="12.75">
      <c r="F1859" s="38"/>
      <c r="G1859" s="38"/>
    </row>
    <row r="1860" spans="6:7" ht="12.75">
      <c r="F1860" s="38"/>
      <c r="G1860" s="38"/>
    </row>
    <row r="1861" spans="6:7" ht="12.75">
      <c r="F1861" s="38"/>
      <c r="G1861" s="38"/>
    </row>
    <row r="1862" spans="6:7" ht="12.75">
      <c r="F1862" s="38"/>
      <c r="G1862" s="38"/>
    </row>
    <row r="1863" spans="6:7" ht="12.75">
      <c r="F1863" s="38"/>
      <c r="G1863" s="38"/>
    </row>
    <row r="1864" spans="6:7" ht="12.75">
      <c r="F1864" s="38"/>
      <c r="G1864" s="38"/>
    </row>
    <row r="1865" spans="6:7" ht="12.75">
      <c r="F1865" s="38"/>
      <c r="G1865" s="38"/>
    </row>
    <row r="1866" spans="6:7" ht="12.75">
      <c r="F1866" s="38"/>
      <c r="G1866" s="38"/>
    </row>
    <row r="1867" spans="6:7" ht="12.75">
      <c r="F1867" s="38"/>
      <c r="G1867" s="38"/>
    </row>
    <row r="1868" spans="6:7" ht="12.75">
      <c r="F1868" s="38"/>
      <c r="G1868" s="38"/>
    </row>
    <row r="1869" spans="6:7" ht="12.75">
      <c r="F1869" s="38"/>
      <c r="G1869" s="38"/>
    </row>
    <row r="1870" spans="6:7" ht="12.75">
      <c r="F1870" s="38"/>
      <c r="G1870" s="38"/>
    </row>
    <row r="1871" spans="6:7" ht="12.75">
      <c r="F1871" s="38"/>
      <c r="G1871" s="38"/>
    </row>
    <row r="1872" spans="6:7" ht="12.75">
      <c r="F1872" s="38"/>
      <c r="G1872" s="38"/>
    </row>
    <row r="1873" spans="6:7" ht="12.75">
      <c r="F1873" s="38"/>
      <c r="G1873" s="38"/>
    </row>
    <row r="1874" spans="6:7" ht="12.75">
      <c r="F1874" s="38"/>
      <c r="G1874" s="38"/>
    </row>
    <row r="1875" spans="6:7" ht="12.75">
      <c r="F1875" s="38"/>
      <c r="G1875" s="38"/>
    </row>
    <row r="1876" spans="6:7" ht="12.75">
      <c r="F1876" s="38"/>
      <c r="G1876" s="38"/>
    </row>
    <row r="1877" spans="6:7" ht="12.75">
      <c r="F1877" s="38"/>
      <c r="G1877" s="38"/>
    </row>
    <row r="1878" spans="6:7" ht="12.75">
      <c r="F1878" s="38"/>
      <c r="G1878" s="38"/>
    </row>
    <row r="1879" spans="6:7" ht="12.75">
      <c r="F1879" s="38"/>
      <c r="G1879" s="38"/>
    </row>
    <row r="1880" spans="6:7" ht="12.75">
      <c r="F1880" s="38"/>
      <c r="G1880" s="38"/>
    </row>
    <row r="1881" spans="6:7" ht="12.75">
      <c r="F1881" s="38"/>
      <c r="G1881" s="38"/>
    </row>
    <row r="1882" spans="6:7" ht="12.75">
      <c r="F1882" s="38"/>
      <c r="G1882" s="38"/>
    </row>
    <row r="1883" spans="6:7" ht="12.75">
      <c r="F1883" s="38"/>
      <c r="G1883" s="38"/>
    </row>
    <row r="1884" spans="6:7" ht="12.75">
      <c r="F1884" s="38"/>
      <c r="G1884" s="38"/>
    </row>
    <row r="1885" spans="6:7" ht="12.75">
      <c r="F1885" s="38"/>
      <c r="G1885" s="38"/>
    </row>
    <row r="1886" spans="6:7" ht="12.75">
      <c r="F1886" s="38"/>
      <c r="G1886" s="38"/>
    </row>
    <row r="1887" spans="6:7" ht="12.75">
      <c r="F1887" s="38"/>
      <c r="G1887" s="38"/>
    </row>
    <row r="1888" spans="6:7" ht="12.75">
      <c r="F1888" s="38"/>
      <c r="G1888" s="38"/>
    </row>
    <row r="1889" spans="6:7" ht="12.75">
      <c r="F1889" s="38"/>
      <c r="G1889" s="38"/>
    </row>
    <row r="1890" spans="6:7" ht="12.75">
      <c r="F1890" s="38"/>
      <c r="G1890" s="38"/>
    </row>
    <row r="1891" spans="6:7" ht="12.75">
      <c r="F1891" s="38"/>
      <c r="G1891" s="38"/>
    </row>
    <row r="1892" spans="6:7" ht="12.75">
      <c r="F1892" s="38"/>
      <c r="G1892" s="38"/>
    </row>
    <row r="1893" spans="6:7" ht="12.75">
      <c r="F1893" s="38"/>
      <c r="G1893" s="38"/>
    </row>
    <row r="1894" spans="6:7" ht="12.75">
      <c r="F1894" s="38"/>
      <c r="G1894" s="38"/>
    </row>
    <row r="1895" spans="6:7" ht="12.75">
      <c r="F1895" s="38"/>
      <c r="G1895" s="38"/>
    </row>
    <row r="1896" spans="6:7" ht="12.75">
      <c r="F1896" s="38"/>
      <c r="G1896" s="38"/>
    </row>
    <row r="1897" spans="6:7" ht="12.75">
      <c r="F1897" s="38"/>
      <c r="G1897" s="38"/>
    </row>
    <row r="1898" spans="6:7" ht="12.75">
      <c r="F1898" s="38"/>
      <c r="G1898" s="38"/>
    </row>
    <row r="1899" spans="6:7" ht="12.75">
      <c r="F1899" s="38"/>
      <c r="G1899" s="38"/>
    </row>
    <row r="1900" spans="6:7" ht="12.75">
      <c r="F1900" s="38"/>
      <c r="G1900" s="38"/>
    </row>
    <row r="1901" spans="6:7" ht="12.75">
      <c r="F1901" s="38"/>
      <c r="G1901" s="38"/>
    </row>
    <row r="1902" spans="6:7" ht="12.75">
      <c r="F1902" s="38"/>
      <c r="G1902" s="38"/>
    </row>
    <row r="1903" spans="6:7" ht="12.75">
      <c r="F1903" s="38"/>
      <c r="G1903" s="38"/>
    </row>
    <row r="1904" spans="6:7" ht="12.75">
      <c r="F1904" s="38"/>
      <c r="G1904" s="38"/>
    </row>
    <row r="1905" spans="6:7" ht="12.75">
      <c r="F1905" s="38"/>
      <c r="G1905" s="38"/>
    </row>
    <row r="1906" spans="6:7" ht="12.75">
      <c r="F1906" s="38"/>
      <c r="G1906" s="38"/>
    </row>
    <row r="1907" spans="6:7" ht="12.75">
      <c r="F1907" s="38"/>
      <c r="G1907" s="38"/>
    </row>
    <row r="1908" spans="6:7" ht="12.75">
      <c r="F1908" s="38"/>
      <c r="G1908" s="38"/>
    </row>
    <row r="1909" spans="6:7" ht="12.75">
      <c r="F1909" s="38"/>
      <c r="G1909" s="38"/>
    </row>
    <row r="1910" spans="6:7" ht="12.75">
      <c r="F1910" s="38"/>
      <c r="G1910" s="38"/>
    </row>
    <row r="1911" spans="6:7" ht="12.75">
      <c r="F1911" s="38"/>
      <c r="G1911" s="38"/>
    </row>
    <row r="1912" spans="6:7" ht="12.75">
      <c r="F1912" s="38"/>
      <c r="G1912" s="38"/>
    </row>
  </sheetData>
  <sheetProtection/>
  <mergeCells count="15">
    <mergeCell ref="B11:B12"/>
    <mergeCell ref="B9:B10"/>
    <mergeCell ref="AA20:AB20"/>
    <mergeCell ref="V20:W20"/>
    <mergeCell ref="V4:W4"/>
    <mergeCell ref="X4:Z4"/>
    <mergeCell ref="S4:U4"/>
    <mergeCell ref="AD4:AD5"/>
    <mergeCell ref="B6:B7"/>
    <mergeCell ref="N4:R4"/>
    <mergeCell ref="B4:B5"/>
    <mergeCell ref="C4:F4"/>
    <mergeCell ref="G4:K4"/>
    <mergeCell ref="L4:M4"/>
    <mergeCell ref="AA4:AC4"/>
  </mergeCells>
  <printOptions/>
  <pageMargins left="0.75" right="0.75" top="1" bottom="1" header="0.5" footer="0.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Teradici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srobinson</dc:creator>
  <cp:keywords/>
  <dc:description/>
  <cp:lastModifiedBy>Stuart Robinson</cp:lastModifiedBy>
  <dcterms:created xsi:type="dcterms:W3CDTF">2010-05-19T14:24:45Z</dcterms:created>
  <dcterms:modified xsi:type="dcterms:W3CDTF">2013-04-08T23:45:39Z</dcterms:modified>
  <cp:category/>
  <cp:version/>
  <cp:contentType/>
  <cp:contentStatus/>
</cp:coreProperties>
</file>